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Presentation_Update\MS\Mero School\L1_13\"/>
    </mc:Choice>
  </mc:AlternateContent>
  <xr:revisionPtr revIDLastSave="0" documentId="13_ncr:1_{3EE70410-5721-4E73-80DE-F27A80BF6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shOverCurve (X)" sheetId="4" r:id="rId1"/>
    <sheet name="PushOverCurve (Y) 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5" l="1"/>
  <c r="Q6" i="5" s="1"/>
  <c r="U8" i="5"/>
  <c r="P5" i="5" s="1"/>
  <c r="U7" i="5"/>
  <c r="O12" i="5" s="1"/>
  <c r="W6" i="5"/>
  <c r="X6" i="5" s="1"/>
  <c r="W5" i="5"/>
  <c r="X5" i="5" s="1"/>
  <c r="U51" i="4"/>
  <c r="Q4" i="4" s="1"/>
  <c r="U50" i="4"/>
  <c r="P31" i="4" s="1"/>
  <c r="U49" i="4"/>
  <c r="O5" i="4" s="1"/>
  <c r="W48" i="4"/>
  <c r="X48" i="4" s="1"/>
  <c r="W47" i="4"/>
  <c r="X47" i="4" s="1"/>
  <c r="Q29" i="4" l="1"/>
  <c r="Q25" i="4"/>
  <c r="Q21" i="4"/>
  <c r="Q17" i="4"/>
  <c r="Q13" i="4"/>
  <c r="Q9" i="4"/>
  <c r="Q47" i="5"/>
  <c r="Q43" i="5"/>
  <c r="Q39" i="5"/>
  <c r="Q35" i="5"/>
  <c r="Q31" i="5"/>
  <c r="Q27" i="5"/>
  <c r="Q23" i="5"/>
  <c r="Q19" i="5"/>
  <c r="Q15" i="5"/>
  <c r="P29" i="4"/>
  <c r="P25" i="4"/>
  <c r="P21" i="4"/>
  <c r="P17" i="4"/>
  <c r="P13" i="4"/>
  <c r="P9" i="4"/>
  <c r="P47" i="5"/>
  <c r="P43" i="5"/>
  <c r="P39" i="5"/>
  <c r="P35" i="5"/>
  <c r="P31" i="5"/>
  <c r="P27" i="5"/>
  <c r="P23" i="5"/>
  <c r="P19" i="5"/>
  <c r="P15" i="5"/>
  <c r="O29" i="4"/>
  <c r="O25" i="4"/>
  <c r="O21" i="4"/>
  <c r="O17" i="4"/>
  <c r="O13" i="4"/>
  <c r="O9" i="4"/>
  <c r="O47" i="5"/>
  <c r="O43" i="5"/>
  <c r="O39" i="5"/>
  <c r="O35" i="5"/>
  <c r="O31" i="5"/>
  <c r="O27" i="5"/>
  <c r="O23" i="5"/>
  <c r="O19" i="5"/>
  <c r="O15" i="5"/>
  <c r="Q28" i="4"/>
  <c r="Q24" i="4"/>
  <c r="Q20" i="4"/>
  <c r="Q16" i="4"/>
  <c r="Q12" i="4"/>
  <c r="Q8" i="4"/>
  <c r="Q46" i="5"/>
  <c r="Q42" i="5"/>
  <c r="Q38" i="5"/>
  <c r="Q34" i="5"/>
  <c r="Q30" i="5"/>
  <c r="Q26" i="5"/>
  <c r="Q22" i="5"/>
  <c r="Q18" i="5"/>
  <c r="Q14" i="5"/>
  <c r="P28" i="4"/>
  <c r="P24" i="4"/>
  <c r="P20" i="4"/>
  <c r="P16" i="4"/>
  <c r="P12" i="4"/>
  <c r="P8" i="4"/>
  <c r="P46" i="5"/>
  <c r="P42" i="5"/>
  <c r="P38" i="5"/>
  <c r="P34" i="5"/>
  <c r="P30" i="5"/>
  <c r="P26" i="5"/>
  <c r="P22" i="5"/>
  <c r="P18" i="5"/>
  <c r="P14" i="5"/>
  <c r="O28" i="4"/>
  <c r="O24" i="4"/>
  <c r="O20" i="4"/>
  <c r="O16" i="4"/>
  <c r="O12" i="4"/>
  <c r="O8" i="4"/>
  <c r="O46" i="5"/>
  <c r="O42" i="5"/>
  <c r="O38" i="5"/>
  <c r="O34" i="5"/>
  <c r="O30" i="5"/>
  <c r="O26" i="5"/>
  <c r="O22" i="5"/>
  <c r="O18" i="5"/>
  <c r="O14" i="5"/>
  <c r="Q27" i="4"/>
  <c r="Q23" i="4"/>
  <c r="Q19" i="4"/>
  <c r="Q15" i="4"/>
  <c r="Q11" i="4"/>
  <c r="Q7" i="4"/>
  <c r="Q45" i="5"/>
  <c r="Q41" i="5"/>
  <c r="Q37" i="5"/>
  <c r="Q33" i="5"/>
  <c r="Q29" i="5"/>
  <c r="Q25" i="5"/>
  <c r="Q21" i="5"/>
  <c r="Q17" i="5"/>
  <c r="Q13" i="5"/>
  <c r="P27" i="4"/>
  <c r="P23" i="4"/>
  <c r="P19" i="4"/>
  <c r="P15" i="4"/>
  <c r="P11" i="4"/>
  <c r="P7" i="4"/>
  <c r="P45" i="5"/>
  <c r="P41" i="5"/>
  <c r="P37" i="5"/>
  <c r="P33" i="5"/>
  <c r="P29" i="5"/>
  <c r="P25" i="5"/>
  <c r="P21" i="5"/>
  <c r="P17" i="5"/>
  <c r="P13" i="5"/>
  <c r="O27" i="4"/>
  <c r="O23" i="4"/>
  <c r="O19" i="4"/>
  <c r="O15" i="4"/>
  <c r="O11" i="4"/>
  <c r="O7" i="4"/>
  <c r="O45" i="5"/>
  <c r="O41" i="5"/>
  <c r="O37" i="5"/>
  <c r="O33" i="5"/>
  <c r="O29" i="5"/>
  <c r="O25" i="5"/>
  <c r="O21" i="5"/>
  <c r="O17" i="5"/>
  <c r="O13" i="5"/>
  <c r="Q30" i="4"/>
  <c r="Q26" i="4"/>
  <c r="Q22" i="4"/>
  <c r="Q18" i="4"/>
  <c r="Q14" i="4"/>
  <c r="Q10" i="4"/>
  <c r="Q6" i="4"/>
  <c r="Q44" i="5"/>
  <c r="Q40" i="5"/>
  <c r="Q36" i="5"/>
  <c r="Q32" i="5"/>
  <c r="Q28" i="5"/>
  <c r="Q24" i="5"/>
  <c r="Q20" i="5"/>
  <c r="Q16" i="5"/>
  <c r="Q12" i="5"/>
  <c r="P30" i="4"/>
  <c r="P26" i="4"/>
  <c r="P22" i="4"/>
  <c r="P18" i="4"/>
  <c r="P14" i="4"/>
  <c r="P10" i="4"/>
  <c r="P6" i="4"/>
  <c r="P44" i="5"/>
  <c r="P40" i="5"/>
  <c r="P36" i="5"/>
  <c r="P32" i="5"/>
  <c r="P28" i="5"/>
  <c r="P24" i="5"/>
  <c r="P20" i="5"/>
  <c r="P16" i="5"/>
  <c r="P12" i="5"/>
  <c r="O30" i="4"/>
  <c r="O26" i="4"/>
  <c r="O22" i="4"/>
  <c r="O18" i="4"/>
  <c r="O14" i="4"/>
  <c r="O10" i="4"/>
  <c r="O6" i="4"/>
  <c r="O44" i="5"/>
  <c r="O40" i="5"/>
  <c r="O36" i="5"/>
  <c r="O32" i="5"/>
  <c r="O28" i="5"/>
  <c r="O24" i="5"/>
  <c r="O20" i="5"/>
  <c r="O16" i="5"/>
  <c r="P11" i="5"/>
  <c r="Q11" i="5"/>
  <c r="O11" i="5"/>
  <c r="Q10" i="5"/>
  <c r="O10" i="5"/>
  <c r="P10" i="5"/>
  <c r="Q9" i="5"/>
  <c r="P9" i="5"/>
  <c r="O9" i="5"/>
  <c r="Q32" i="4"/>
  <c r="O32" i="4"/>
  <c r="P32" i="4"/>
  <c r="W9" i="5"/>
  <c r="X9" i="5" s="1"/>
  <c r="Q8" i="5"/>
  <c r="Q5" i="5"/>
  <c r="W7" i="5"/>
  <c r="X7" i="5" s="1"/>
  <c r="O8" i="5"/>
  <c r="O6" i="5"/>
  <c r="P6" i="5"/>
  <c r="W8" i="5"/>
  <c r="X8" i="5" s="1"/>
  <c r="O4" i="5"/>
  <c r="P4" i="5"/>
  <c r="O7" i="5"/>
  <c r="Q4" i="5"/>
  <c r="P7" i="5"/>
  <c r="O5" i="5"/>
  <c r="Q7" i="5"/>
  <c r="P8" i="5"/>
  <c r="P4" i="4"/>
  <c r="Q5" i="4"/>
  <c r="W49" i="4"/>
  <c r="X49" i="4" s="1"/>
  <c r="W51" i="4"/>
  <c r="X51" i="4" s="1"/>
  <c r="P5" i="4"/>
  <c r="O31" i="4"/>
  <c r="W50" i="4"/>
  <c r="X50" i="4" s="1"/>
  <c r="Q31" i="4"/>
  <c r="O4" i="4"/>
</calcChain>
</file>

<file path=xl/sharedStrings.xml><?xml version="1.0" encoding="utf-8"?>
<sst xmlns="http://schemas.openxmlformats.org/spreadsheetml/2006/main" count="149" uniqueCount="35">
  <si>
    <t>TABLE:  Pushover Capacity Curve</t>
  </si>
  <si>
    <t>LoadCase</t>
  </si>
  <si>
    <t>Step</t>
  </si>
  <si>
    <t>Total</t>
  </si>
  <si>
    <t>Text</t>
  </si>
  <si>
    <t>mm</t>
  </si>
  <si>
    <t>IO</t>
  </si>
  <si>
    <t>LS</t>
  </si>
  <si>
    <t>Cp</t>
  </si>
  <si>
    <t>Monitored Displ</t>
  </si>
  <si>
    <t>Base Force</t>
  </si>
  <si>
    <t>A-B</t>
  </si>
  <si>
    <t>B-C</t>
  </si>
  <si>
    <t>C-D</t>
  </si>
  <si>
    <t>D-E</t>
  </si>
  <si>
    <t>&gt;E</t>
  </si>
  <si>
    <t>A-IO</t>
  </si>
  <si>
    <t>IO-LS</t>
  </si>
  <si>
    <t>LS-CP</t>
  </si>
  <si>
    <t>&gt;CP</t>
  </si>
  <si>
    <t>kN</t>
  </si>
  <si>
    <t>Acceptance Limits</t>
  </si>
  <si>
    <t>Push-Y</t>
  </si>
  <si>
    <t>Perfomance Point (Baseshear) =</t>
  </si>
  <si>
    <t>Perfomance Point (Disp.) =</t>
  </si>
  <si>
    <t>IO =</t>
  </si>
  <si>
    <t>LS =</t>
  </si>
  <si>
    <t>CP =</t>
  </si>
  <si>
    <t>Height of Building (mm) =</t>
  </si>
  <si>
    <t xml:space="preserve">Performance Point Calcuations Sheets </t>
  </si>
  <si>
    <t>Drift Ratio</t>
  </si>
  <si>
    <t>Drift (%)</t>
  </si>
  <si>
    <t>Push-X</t>
  </si>
  <si>
    <t>(Performace Guidelines)</t>
  </si>
  <si>
    <t xml:space="preserve">ACT-40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</si>
</sst>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indent="1"/>
    </xf>
    <xf numFmtId="2" fontId="2" fillId="4" borderId="1" xfId="0" applyNumberFormat="1" applyFont="1" applyFill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2" xfId="0" applyFont="1" applyBorder="1" applyAlignment="1">
      <alignment horizontal="right" indent="1"/>
    </xf>
    <xf numFmtId="2" fontId="2" fillId="4" borderId="2" xfId="0" applyNumberFormat="1" applyFont="1" applyFill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8DFDE2"/>
      <color rgb="FF088B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 u="sng"/>
              <a:t>Pushover Analyis -X dir.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14770601266569"/>
          <c:y val="0.19567488951152162"/>
          <c:w val="0.71274022090538325"/>
          <c:h val="0.67367212880269922"/>
        </c:manualLayout>
      </c:layout>
      <c:scatterChart>
        <c:scatterStyle val="lineMarker"/>
        <c:varyColors val="0"/>
        <c:ser>
          <c:idx val="1"/>
          <c:order val="1"/>
          <c:tx>
            <c:v>PP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'PushOverCurve (X)'!$U$47</c:f>
              <c:numCache>
                <c:formatCode>0.00</c:formatCode>
                <c:ptCount val="1"/>
                <c:pt idx="0">
                  <c:v>12.792</c:v>
                </c:pt>
              </c:numCache>
            </c:numRef>
          </c:xVal>
          <c:yVal>
            <c:numRef>
              <c:f>'PushOverCurve (X)'!$U$46</c:f>
              <c:numCache>
                <c:formatCode>0.00</c:formatCode>
                <c:ptCount val="1"/>
                <c:pt idx="0">
                  <c:v>14516.1981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4D-4F78-8183-966E140DF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552944"/>
        <c:axId val="297553360"/>
      </c:scatterChart>
      <c:scatterChart>
        <c:scatterStyle val="smoothMarker"/>
        <c:varyColors val="0"/>
        <c:ser>
          <c:idx val="0"/>
          <c:order val="0"/>
          <c:tx>
            <c:v>After Retrofit 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'PushOverCurve (X)'!$C$4:$C$33</c:f>
              <c:numCache>
                <c:formatCode>General</c:formatCode>
                <c:ptCount val="30"/>
                <c:pt idx="0">
                  <c:v>0</c:v>
                </c:pt>
                <c:pt idx="1">
                  <c:v>8.75</c:v>
                </c:pt>
                <c:pt idx="2">
                  <c:v>10.250999999999999</c:v>
                </c:pt>
                <c:pt idx="3">
                  <c:v>23.451000000000001</c:v>
                </c:pt>
                <c:pt idx="4">
                  <c:v>27.67</c:v>
                </c:pt>
                <c:pt idx="5">
                  <c:v>35.917999999999999</c:v>
                </c:pt>
                <c:pt idx="6">
                  <c:v>36.256999999999998</c:v>
                </c:pt>
                <c:pt idx="7">
                  <c:v>36.935000000000002</c:v>
                </c:pt>
                <c:pt idx="8">
                  <c:v>46.149000000000001</c:v>
                </c:pt>
                <c:pt idx="9">
                  <c:v>59.521999999999998</c:v>
                </c:pt>
                <c:pt idx="10">
                  <c:v>68.433000000000007</c:v>
                </c:pt>
                <c:pt idx="11">
                  <c:v>69.512</c:v>
                </c:pt>
                <c:pt idx="12">
                  <c:v>69.956999999999994</c:v>
                </c:pt>
                <c:pt idx="13">
                  <c:v>79.873999999999995</c:v>
                </c:pt>
                <c:pt idx="14">
                  <c:v>90.552000000000007</c:v>
                </c:pt>
                <c:pt idx="15">
                  <c:v>102.842</c:v>
                </c:pt>
                <c:pt idx="16">
                  <c:v>113.634</c:v>
                </c:pt>
                <c:pt idx="17">
                  <c:v>124.63200000000001</c:v>
                </c:pt>
                <c:pt idx="18">
                  <c:v>134.89099999999999</c:v>
                </c:pt>
                <c:pt idx="19">
                  <c:v>145.274</c:v>
                </c:pt>
                <c:pt idx="20">
                  <c:v>156.309</c:v>
                </c:pt>
                <c:pt idx="21">
                  <c:v>165.66300000000001</c:v>
                </c:pt>
                <c:pt idx="22">
                  <c:v>176.04499999999999</c:v>
                </c:pt>
                <c:pt idx="23">
                  <c:v>186.245</c:v>
                </c:pt>
                <c:pt idx="24">
                  <c:v>197.876</c:v>
                </c:pt>
                <c:pt idx="25">
                  <c:v>209.858</c:v>
                </c:pt>
                <c:pt idx="26">
                  <c:v>223.393</c:v>
                </c:pt>
                <c:pt idx="27">
                  <c:v>234.27699999999999</c:v>
                </c:pt>
                <c:pt idx="28">
                  <c:v>234.477</c:v>
                </c:pt>
              </c:numCache>
            </c:numRef>
          </c:xVal>
          <c:yVal>
            <c:numRef>
              <c:f>'PushOverCurve (X)'!$D$4:$D$33</c:f>
              <c:numCache>
                <c:formatCode>General</c:formatCode>
                <c:ptCount val="30"/>
                <c:pt idx="0">
                  <c:v>0</c:v>
                </c:pt>
                <c:pt idx="1">
                  <c:v>11560.379499999999</c:v>
                </c:pt>
                <c:pt idx="2">
                  <c:v>12922.571900000001</c:v>
                </c:pt>
                <c:pt idx="3">
                  <c:v>21202.481599999999</c:v>
                </c:pt>
                <c:pt idx="4">
                  <c:v>23463.275300000001</c:v>
                </c:pt>
                <c:pt idx="5">
                  <c:v>25971.1433</c:v>
                </c:pt>
                <c:pt idx="6">
                  <c:v>25992.974099999999</c:v>
                </c:pt>
                <c:pt idx="7">
                  <c:v>26101.8894</c:v>
                </c:pt>
                <c:pt idx="8">
                  <c:v>28850.052100000001</c:v>
                </c:pt>
                <c:pt idx="9">
                  <c:v>32278.8063</c:v>
                </c:pt>
                <c:pt idx="10">
                  <c:v>33893.604500000001</c:v>
                </c:pt>
                <c:pt idx="11">
                  <c:v>34043.127200000003</c:v>
                </c:pt>
                <c:pt idx="12">
                  <c:v>34075.404900000001</c:v>
                </c:pt>
                <c:pt idx="13">
                  <c:v>35351.732400000001</c:v>
                </c:pt>
                <c:pt idx="14">
                  <c:v>36431.737500000003</c:v>
                </c:pt>
                <c:pt idx="15">
                  <c:v>37608.653100000003</c:v>
                </c:pt>
                <c:pt idx="16">
                  <c:v>38452.788500000002</c:v>
                </c:pt>
                <c:pt idx="17">
                  <c:v>39142.015700000004</c:v>
                </c:pt>
                <c:pt idx="18">
                  <c:v>39685.793599999997</c:v>
                </c:pt>
                <c:pt idx="19">
                  <c:v>40168.927799999998</c:v>
                </c:pt>
                <c:pt idx="20">
                  <c:v>40619.3243</c:v>
                </c:pt>
                <c:pt idx="21">
                  <c:v>40974.279600000002</c:v>
                </c:pt>
                <c:pt idx="22">
                  <c:v>41367.008999999998</c:v>
                </c:pt>
                <c:pt idx="23">
                  <c:v>41733.182500000003</c:v>
                </c:pt>
                <c:pt idx="24">
                  <c:v>42117.282700000003</c:v>
                </c:pt>
                <c:pt idx="25">
                  <c:v>42495.341800000002</c:v>
                </c:pt>
                <c:pt idx="26">
                  <c:v>42915.7428</c:v>
                </c:pt>
                <c:pt idx="27">
                  <c:v>43243.293299999998</c:v>
                </c:pt>
                <c:pt idx="28">
                  <c:v>43249.346700000002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4D-4F78-8183-966E140DF13A}"/>
            </c:ext>
          </c:extLst>
        </c:ser>
        <c:ser>
          <c:idx val="2"/>
          <c:order val="2"/>
          <c:tx>
            <c:v>IO</c:v>
          </c:tx>
          <c:spPr>
            <a:ln w="19050" cap="rnd">
              <a:solidFill>
                <a:srgbClr val="FF33CC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'PushOverCurve (X)'!$O$4:$O$33</c:f>
              <c:numCache>
                <c:formatCode>General</c:formatCode>
                <c:ptCount val="30"/>
                <c:pt idx="0">
                  <c:v>154.5</c:v>
                </c:pt>
                <c:pt idx="1">
                  <c:v>154.5</c:v>
                </c:pt>
                <c:pt idx="2">
                  <c:v>154.5</c:v>
                </c:pt>
                <c:pt idx="3">
                  <c:v>154.5</c:v>
                </c:pt>
                <c:pt idx="4">
                  <c:v>154.5</c:v>
                </c:pt>
                <c:pt idx="5">
                  <c:v>154.5</c:v>
                </c:pt>
                <c:pt idx="6">
                  <c:v>154.5</c:v>
                </c:pt>
                <c:pt idx="7">
                  <c:v>154.5</c:v>
                </c:pt>
                <c:pt idx="8">
                  <c:v>154.5</c:v>
                </c:pt>
                <c:pt idx="9">
                  <c:v>154.5</c:v>
                </c:pt>
                <c:pt idx="10">
                  <c:v>154.5</c:v>
                </c:pt>
                <c:pt idx="11">
                  <c:v>154.5</c:v>
                </c:pt>
                <c:pt idx="12">
                  <c:v>154.5</c:v>
                </c:pt>
                <c:pt idx="13">
                  <c:v>154.5</c:v>
                </c:pt>
                <c:pt idx="14">
                  <c:v>154.5</c:v>
                </c:pt>
                <c:pt idx="15">
                  <c:v>154.5</c:v>
                </c:pt>
                <c:pt idx="16">
                  <c:v>154.5</c:v>
                </c:pt>
                <c:pt idx="17">
                  <c:v>154.5</c:v>
                </c:pt>
                <c:pt idx="18">
                  <c:v>154.5</c:v>
                </c:pt>
                <c:pt idx="19">
                  <c:v>154.5</c:v>
                </c:pt>
                <c:pt idx="20">
                  <c:v>154.5</c:v>
                </c:pt>
                <c:pt idx="21">
                  <c:v>154.5</c:v>
                </c:pt>
                <c:pt idx="22">
                  <c:v>154.5</c:v>
                </c:pt>
                <c:pt idx="23">
                  <c:v>154.5</c:v>
                </c:pt>
                <c:pt idx="24">
                  <c:v>154.5</c:v>
                </c:pt>
                <c:pt idx="25">
                  <c:v>154.5</c:v>
                </c:pt>
                <c:pt idx="26">
                  <c:v>154.5</c:v>
                </c:pt>
                <c:pt idx="27">
                  <c:v>154.5</c:v>
                </c:pt>
                <c:pt idx="28">
                  <c:v>154.5</c:v>
                </c:pt>
              </c:numCache>
            </c:numRef>
          </c:xVal>
          <c:yVal>
            <c:numRef>
              <c:f>'PushOverCurve (X)'!$D$4:$D$33</c:f>
              <c:numCache>
                <c:formatCode>General</c:formatCode>
                <c:ptCount val="30"/>
                <c:pt idx="0">
                  <c:v>0</c:v>
                </c:pt>
                <c:pt idx="1">
                  <c:v>11560.379499999999</c:v>
                </c:pt>
                <c:pt idx="2">
                  <c:v>12922.571900000001</c:v>
                </c:pt>
                <c:pt idx="3">
                  <c:v>21202.481599999999</c:v>
                </c:pt>
                <c:pt idx="4">
                  <c:v>23463.275300000001</c:v>
                </c:pt>
                <c:pt idx="5">
                  <c:v>25971.1433</c:v>
                </c:pt>
                <c:pt idx="6">
                  <c:v>25992.974099999999</c:v>
                </c:pt>
                <c:pt idx="7">
                  <c:v>26101.8894</c:v>
                </c:pt>
                <c:pt idx="8">
                  <c:v>28850.052100000001</c:v>
                </c:pt>
                <c:pt idx="9">
                  <c:v>32278.8063</c:v>
                </c:pt>
                <c:pt idx="10">
                  <c:v>33893.604500000001</c:v>
                </c:pt>
                <c:pt idx="11">
                  <c:v>34043.127200000003</c:v>
                </c:pt>
                <c:pt idx="12">
                  <c:v>34075.404900000001</c:v>
                </c:pt>
                <c:pt idx="13">
                  <c:v>35351.732400000001</c:v>
                </c:pt>
                <c:pt idx="14">
                  <c:v>36431.737500000003</c:v>
                </c:pt>
                <c:pt idx="15">
                  <c:v>37608.653100000003</c:v>
                </c:pt>
                <c:pt idx="16">
                  <c:v>38452.788500000002</c:v>
                </c:pt>
                <c:pt idx="17">
                  <c:v>39142.015700000004</c:v>
                </c:pt>
                <c:pt idx="18">
                  <c:v>39685.793599999997</c:v>
                </c:pt>
                <c:pt idx="19">
                  <c:v>40168.927799999998</c:v>
                </c:pt>
                <c:pt idx="20">
                  <c:v>40619.3243</c:v>
                </c:pt>
                <c:pt idx="21">
                  <c:v>40974.279600000002</c:v>
                </c:pt>
                <c:pt idx="22">
                  <c:v>41367.008999999998</c:v>
                </c:pt>
                <c:pt idx="23">
                  <c:v>41733.182500000003</c:v>
                </c:pt>
                <c:pt idx="24">
                  <c:v>42117.282700000003</c:v>
                </c:pt>
                <c:pt idx="25">
                  <c:v>42495.341800000002</c:v>
                </c:pt>
                <c:pt idx="26">
                  <c:v>42915.7428</c:v>
                </c:pt>
                <c:pt idx="27">
                  <c:v>43243.293299999998</c:v>
                </c:pt>
                <c:pt idx="28">
                  <c:v>43249.346700000002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4D-4F78-8183-966E140DF13A}"/>
            </c:ext>
          </c:extLst>
        </c:ser>
        <c:ser>
          <c:idx val="3"/>
          <c:order val="3"/>
          <c:tx>
            <c:v>LS</c:v>
          </c:tx>
          <c:spPr>
            <a:ln w="19050" cap="rnd">
              <a:solidFill>
                <a:srgbClr val="00B050"/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'PushOverCurve (X)'!$P$4:$P$33</c:f>
              <c:numCache>
                <c:formatCode>General</c:formatCode>
                <c:ptCount val="30"/>
                <c:pt idx="0">
                  <c:v>309</c:v>
                </c:pt>
                <c:pt idx="1">
                  <c:v>309</c:v>
                </c:pt>
                <c:pt idx="2">
                  <c:v>309</c:v>
                </c:pt>
                <c:pt idx="3">
                  <c:v>309</c:v>
                </c:pt>
                <c:pt idx="4">
                  <c:v>309</c:v>
                </c:pt>
                <c:pt idx="5">
                  <c:v>309</c:v>
                </c:pt>
                <c:pt idx="6">
                  <c:v>309</c:v>
                </c:pt>
                <c:pt idx="7">
                  <c:v>309</c:v>
                </c:pt>
                <c:pt idx="8">
                  <c:v>309</c:v>
                </c:pt>
                <c:pt idx="9">
                  <c:v>309</c:v>
                </c:pt>
                <c:pt idx="10">
                  <c:v>309</c:v>
                </c:pt>
                <c:pt idx="11">
                  <c:v>309</c:v>
                </c:pt>
                <c:pt idx="12">
                  <c:v>309</c:v>
                </c:pt>
                <c:pt idx="13">
                  <c:v>309</c:v>
                </c:pt>
                <c:pt idx="14">
                  <c:v>309</c:v>
                </c:pt>
                <c:pt idx="15">
                  <c:v>309</c:v>
                </c:pt>
                <c:pt idx="16">
                  <c:v>309</c:v>
                </c:pt>
                <c:pt idx="17">
                  <c:v>309</c:v>
                </c:pt>
                <c:pt idx="18">
                  <c:v>309</c:v>
                </c:pt>
                <c:pt idx="19">
                  <c:v>309</c:v>
                </c:pt>
                <c:pt idx="20">
                  <c:v>309</c:v>
                </c:pt>
                <c:pt idx="21">
                  <c:v>309</c:v>
                </c:pt>
                <c:pt idx="22">
                  <c:v>309</c:v>
                </c:pt>
                <c:pt idx="23">
                  <c:v>309</c:v>
                </c:pt>
                <c:pt idx="24">
                  <c:v>309</c:v>
                </c:pt>
                <c:pt idx="25">
                  <c:v>309</c:v>
                </c:pt>
                <c:pt idx="26">
                  <c:v>309</c:v>
                </c:pt>
                <c:pt idx="27">
                  <c:v>309</c:v>
                </c:pt>
                <c:pt idx="28">
                  <c:v>309</c:v>
                </c:pt>
              </c:numCache>
            </c:numRef>
          </c:xVal>
          <c:yVal>
            <c:numRef>
              <c:f>'PushOverCurve (X)'!$D$4:$D$33</c:f>
              <c:numCache>
                <c:formatCode>General</c:formatCode>
                <c:ptCount val="30"/>
                <c:pt idx="0">
                  <c:v>0</c:v>
                </c:pt>
                <c:pt idx="1">
                  <c:v>11560.379499999999</c:v>
                </c:pt>
                <c:pt idx="2">
                  <c:v>12922.571900000001</c:v>
                </c:pt>
                <c:pt idx="3">
                  <c:v>21202.481599999999</c:v>
                </c:pt>
                <c:pt idx="4">
                  <c:v>23463.275300000001</c:v>
                </c:pt>
                <c:pt idx="5">
                  <c:v>25971.1433</c:v>
                </c:pt>
                <c:pt idx="6">
                  <c:v>25992.974099999999</c:v>
                </c:pt>
                <c:pt idx="7">
                  <c:v>26101.8894</c:v>
                </c:pt>
                <c:pt idx="8">
                  <c:v>28850.052100000001</c:v>
                </c:pt>
                <c:pt idx="9">
                  <c:v>32278.8063</c:v>
                </c:pt>
                <c:pt idx="10">
                  <c:v>33893.604500000001</c:v>
                </c:pt>
                <c:pt idx="11">
                  <c:v>34043.127200000003</c:v>
                </c:pt>
                <c:pt idx="12">
                  <c:v>34075.404900000001</c:v>
                </c:pt>
                <c:pt idx="13">
                  <c:v>35351.732400000001</c:v>
                </c:pt>
                <c:pt idx="14">
                  <c:v>36431.737500000003</c:v>
                </c:pt>
                <c:pt idx="15">
                  <c:v>37608.653100000003</c:v>
                </c:pt>
                <c:pt idx="16">
                  <c:v>38452.788500000002</c:v>
                </c:pt>
                <c:pt idx="17">
                  <c:v>39142.015700000004</c:v>
                </c:pt>
                <c:pt idx="18">
                  <c:v>39685.793599999997</c:v>
                </c:pt>
                <c:pt idx="19">
                  <c:v>40168.927799999998</c:v>
                </c:pt>
                <c:pt idx="20">
                  <c:v>40619.3243</c:v>
                </c:pt>
                <c:pt idx="21">
                  <c:v>40974.279600000002</c:v>
                </c:pt>
                <c:pt idx="22">
                  <c:v>41367.008999999998</c:v>
                </c:pt>
                <c:pt idx="23">
                  <c:v>41733.182500000003</c:v>
                </c:pt>
                <c:pt idx="24">
                  <c:v>42117.282700000003</c:v>
                </c:pt>
                <c:pt idx="25">
                  <c:v>42495.341800000002</c:v>
                </c:pt>
                <c:pt idx="26">
                  <c:v>42915.7428</c:v>
                </c:pt>
                <c:pt idx="27">
                  <c:v>43243.293299999998</c:v>
                </c:pt>
                <c:pt idx="28">
                  <c:v>43249.346700000002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4D-4F78-8183-966E140DF13A}"/>
            </c:ext>
          </c:extLst>
        </c:ser>
        <c:ser>
          <c:idx val="4"/>
          <c:order val="4"/>
          <c:tx>
            <c:v>CP</c:v>
          </c:tx>
          <c:spPr>
            <a:ln w="19050" cap="rnd">
              <a:solidFill>
                <a:srgbClr val="FF000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'PushOverCurve (X)'!$Q$4:$Q$33</c:f>
              <c:numCache>
                <c:formatCode>General</c:formatCode>
                <c:ptCount val="30"/>
                <c:pt idx="0">
                  <c:v>386.25</c:v>
                </c:pt>
                <c:pt idx="1">
                  <c:v>386.25</c:v>
                </c:pt>
                <c:pt idx="2">
                  <c:v>386.25</c:v>
                </c:pt>
                <c:pt idx="3">
                  <c:v>386.25</c:v>
                </c:pt>
                <c:pt idx="4">
                  <c:v>386.25</c:v>
                </c:pt>
                <c:pt idx="5">
                  <c:v>386.25</c:v>
                </c:pt>
                <c:pt idx="6">
                  <c:v>386.25</c:v>
                </c:pt>
                <c:pt idx="7">
                  <c:v>386.25</c:v>
                </c:pt>
                <c:pt idx="8">
                  <c:v>386.25</c:v>
                </c:pt>
                <c:pt idx="9">
                  <c:v>386.25</c:v>
                </c:pt>
                <c:pt idx="10">
                  <c:v>386.25</c:v>
                </c:pt>
                <c:pt idx="11">
                  <c:v>386.25</c:v>
                </c:pt>
                <c:pt idx="12">
                  <c:v>386.25</c:v>
                </c:pt>
                <c:pt idx="13">
                  <c:v>386.25</c:v>
                </c:pt>
                <c:pt idx="14">
                  <c:v>386.25</c:v>
                </c:pt>
                <c:pt idx="15">
                  <c:v>386.25</c:v>
                </c:pt>
                <c:pt idx="16">
                  <c:v>386.25</c:v>
                </c:pt>
                <c:pt idx="17">
                  <c:v>386.25</c:v>
                </c:pt>
                <c:pt idx="18">
                  <c:v>386.25</c:v>
                </c:pt>
                <c:pt idx="19">
                  <c:v>386.25</c:v>
                </c:pt>
                <c:pt idx="20">
                  <c:v>386.25</c:v>
                </c:pt>
                <c:pt idx="21">
                  <c:v>386.25</c:v>
                </c:pt>
                <c:pt idx="22">
                  <c:v>386.25</c:v>
                </c:pt>
                <c:pt idx="23">
                  <c:v>386.25</c:v>
                </c:pt>
                <c:pt idx="24">
                  <c:v>386.25</c:v>
                </c:pt>
                <c:pt idx="25">
                  <c:v>386.25</c:v>
                </c:pt>
                <c:pt idx="26">
                  <c:v>386.25</c:v>
                </c:pt>
                <c:pt idx="27">
                  <c:v>386.25</c:v>
                </c:pt>
                <c:pt idx="28">
                  <c:v>386.25</c:v>
                </c:pt>
              </c:numCache>
            </c:numRef>
          </c:xVal>
          <c:yVal>
            <c:numRef>
              <c:f>'PushOverCurve (X)'!$D$4:$D$33</c:f>
              <c:numCache>
                <c:formatCode>General</c:formatCode>
                <c:ptCount val="30"/>
                <c:pt idx="0">
                  <c:v>0</c:v>
                </c:pt>
                <c:pt idx="1">
                  <c:v>11560.379499999999</c:v>
                </c:pt>
                <c:pt idx="2">
                  <c:v>12922.571900000001</c:v>
                </c:pt>
                <c:pt idx="3">
                  <c:v>21202.481599999999</c:v>
                </c:pt>
                <c:pt idx="4">
                  <c:v>23463.275300000001</c:v>
                </c:pt>
                <c:pt idx="5">
                  <c:v>25971.1433</c:v>
                </c:pt>
                <c:pt idx="6">
                  <c:v>25992.974099999999</c:v>
                </c:pt>
                <c:pt idx="7">
                  <c:v>26101.8894</c:v>
                </c:pt>
                <c:pt idx="8">
                  <c:v>28850.052100000001</c:v>
                </c:pt>
                <c:pt idx="9">
                  <c:v>32278.8063</c:v>
                </c:pt>
                <c:pt idx="10">
                  <c:v>33893.604500000001</c:v>
                </c:pt>
                <c:pt idx="11">
                  <c:v>34043.127200000003</c:v>
                </c:pt>
                <c:pt idx="12">
                  <c:v>34075.404900000001</c:v>
                </c:pt>
                <c:pt idx="13">
                  <c:v>35351.732400000001</c:v>
                </c:pt>
                <c:pt idx="14">
                  <c:v>36431.737500000003</c:v>
                </c:pt>
                <c:pt idx="15">
                  <c:v>37608.653100000003</c:v>
                </c:pt>
                <c:pt idx="16">
                  <c:v>38452.788500000002</c:v>
                </c:pt>
                <c:pt idx="17">
                  <c:v>39142.015700000004</c:v>
                </c:pt>
                <c:pt idx="18">
                  <c:v>39685.793599999997</c:v>
                </c:pt>
                <c:pt idx="19">
                  <c:v>40168.927799999998</c:v>
                </c:pt>
                <c:pt idx="20">
                  <c:v>40619.3243</c:v>
                </c:pt>
                <c:pt idx="21">
                  <c:v>40974.279600000002</c:v>
                </c:pt>
                <c:pt idx="22">
                  <c:v>41367.008999999998</c:v>
                </c:pt>
                <c:pt idx="23">
                  <c:v>41733.182500000003</c:v>
                </c:pt>
                <c:pt idx="24">
                  <c:v>42117.282700000003</c:v>
                </c:pt>
                <c:pt idx="25">
                  <c:v>42495.341800000002</c:v>
                </c:pt>
                <c:pt idx="26">
                  <c:v>42915.7428</c:v>
                </c:pt>
                <c:pt idx="27">
                  <c:v>43243.293299999998</c:v>
                </c:pt>
                <c:pt idx="28">
                  <c:v>43249.346700000002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4D-4F78-8183-966E140DF13A}"/>
            </c:ext>
          </c:extLst>
        </c:ser>
        <c:ser>
          <c:idx val="5"/>
          <c:order val="5"/>
          <c:tx>
            <c:v>Before Retrofit 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'PushOverCurve (X)'!$C$39:$C$47</c:f>
              <c:numCache>
                <c:formatCode>General</c:formatCode>
                <c:ptCount val="9"/>
                <c:pt idx="0">
                  <c:v>0</c:v>
                </c:pt>
                <c:pt idx="1">
                  <c:v>76.8</c:v>
                </c:pt>
                <c:pt idx="2">
                  <c:v>80.066000000000003</c:v>
                </c:pt>
                <c:pt idx="3">
                  <c:v>160.87700000000001</c:v>
                </c:pt>
                <c:pt idx="4">
                  <c:v>209.249</c:v>
                </c:pt>
                <c:pt idx="5">
                  <c:v>294.06400000000002</c:v>
                </c:pt>
                <c:pt idx="6">
                  <c:v>294.07100000000003</c:v>
                </c:pt>
                <c:pt idx="7">
                  <c:v>299.43700000000001</c:v>
                </c:pt>
                <c:pt idx="8">
                  <c:v>273.56200000000001</c:v>
                </c:pt>
              </c:numCache>
            </c:numRef>
          </c:xVal>
          <c:yVal>
            <c:numRef>
              <c:f>'PushOverCurve (X)'!$D$39:$D$47</c:f>
              <c:numCache>
                <c:formatCode>General</c:formatCode>
                <c:ptCount val="9"/>
                <c:pt idx="0">
                  <c:v>0</c:v>
                </c:pt>
                <c:pt idx="1">
                  <c:v>1786.4378999999999</c:v>
                </c:pt>
                <c:pt idx="2">
                  <c:v>1862.4050999999999</c:v>
                </c:pt>
                <c:pt idx="3">
                  <c:v>3118.7069000000001</c:v>
                </c:pt>
                <c:pt idx="4">
                  <c:v>3641.8703999999998</c:v>
                </c:pt>
                <c:pt idx="5">
                  <c:v>4187.7129000000004</c:v>
                </c:pt>
                <c:pt idx="6">
                  <c:v>4122.5832</c:v>
                </c:pt>
                <c:pt idx="7">
                  <c:v>4163.5442000000003</c:v>
                </c:pt>
                <c:pt idx="8">
                  <c:v>3384.7312999999999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88-4C47-838C-0642C700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552944"/>
        <c:axId val="297553360"/>
      </c:scatterChart>
      <c:valAx>
        <c:axId val="2975529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Displacement (mm)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7553360"/>
        <c:crosses val="autoZero"/>
        <c:crossBetween val="midCat"/>
      </c:valAx>
      <c:valAx>
        <c:axId val="297553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Base Shear (kN)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755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250409011561894"/>
          <c:y val="0.3910336455849861"/>
          <c:w val="0.21749584621472418"/>
          <c:h val="0.40569150680095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 u="sng"/>
              <a:t>Pushover Analyis -Y dir.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14770601266569"/>
          <c:y val="0.19567488951152162"/>
          <c:w val="0.71274022090538325"/>
          <c:h val="0.67367212880269922"/>
        </c:manualLayout>
      </c:layout>
      <c:scatterChart>
        <c:scatterStyle val="lineMarker"/>
        <c:varyColors val="0"/>
        <c:ser>
          <c:idx val="1"/>
          <c:order val="1"/>
          <c:tx>
            <c:v>PP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'PushOverCurve (Y) '!$U$5</c:f>
              <c:numCache>
                <c:formatCode>0.00</c:formatCode>
                <c:ptCount val="1"/>
                <c:pt idx="0">
                  <c:v>146.38900000000001</c:v>
                </c:pt>
              </c:numCache>
            </c:numRef>
          </c:xVal>
          <c:yVal>
            <c:numRef>
              <c:f>'PushOverCurve (Y) '!$U$4</c:f>
              <c:numCache>
                <c:formatCode>0.00</c:formatCode>
                <c:ptCount val="1"/>
                <c:pt idx="0">
                  <c:v>1190.8553999999999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4C-4863-AF2E-C0CFD367E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552944"/>
        <c:axId val="297553360"/>
      </c:scatterChart>
      <c:scatterChart>
        <c:scatterStyle val="smoothMarker"/>
        <c:varyColors val="0"/>
        <c:ser>
          <c:idx val="0"/>
          <c:order val="0"/>
          <c:tx>
            <c:v>After Retrofit 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'PushOverCurve (Y) '!$C$4:$C$48</c:f>
              <c:numCache>
                <c:formatCode>General</c:formatCode>
                <c:ptCount val="4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78.775000000000006</c:v>
                </c:pt>
                <c:pt idx="20">
                  <c:v>82.775000000000006</c:v>
                </c:pt>
                <c:pt idx="21">
                  <c:v>86.775000000000006</c:v>
                </c:pt>
                <c:pt idx="22">
                  <c:v>90.775000000000006</c:v>
                </c:pt>
                <c:pt idx="23">
                  <c:v>94.775000000000006</c:v>
                </c:pt>
                <c:pt idx="24">
                  <c:v>98.775000000000006</c:v>
                </c:pt>
                <c:pt idx="25">
                  <c:v>102.77500000000001</c:v>
                </c:pt>
                <c:pt idx="26">
                  <c:v>106.77500000000001</c:v>
                </c:pt>
                <c:pt idx="27">
                  <c:v>110.77500000000001</c:v>
                </c:pt>
                <c:pt idx="28">
                  <c:v>114.77500000000001</c:v>
                </c:pt>
                <c:pt idx="29">
                  <c:v>118.77500000000001</c:v>
                </c:pt>
                <c:pt idx="30">
                  <c:v>122.77500000000001</c:v>
                </c:pt>
                <c:pt idx="31">
                  <c:v>130.08199999999999</c:v>
                </c:pt>
                <c:pt idx="32">
                  <c:v>134.08199999999999</c:v>
                </c:pt>
                <c:pt idx="33">
                  <c:v>139.07499999999999</c:v>
                </c:pt>
                <c:pt idx="34">
                  <c:v>143.07499999999999</c:v>
                </c:pt>
                <c:pt idx="35">
                  <c:v>147.07499999999999</c:v>
                </c:pt>
                <c:pt idx="36">
                  <c:v>151.07499999999999</c:v>
                </c:pt>
                <c:pt idx="37">
                  <c:v>156.136</c:v>
                </c:pt>
                <c:pt idx="38">
                  <c:v>162.22499999999999</c:v>
                </c:pt>
                <c:pt idx="39">
                  <c:v>166.22499999999999</c:v>
                </c:pt>
                <c:pt idx="40">
                  <c:v>173.04400000000001</c:v>
                </c:pt>
                <c:pt idx="41">
                  <c:v>178.74799999999999</c:v>
                </c:pt>
                <c:pt idx="42">
                  <c:v>182.74799999999999</c:v>
                </c:pt>
                <c:pt idx="43">
                  <c:v>186.74799999999999</c:v>
                </c:pt>
              </c:numCache>
            </c:numRef>
          </c:xVal>
          <c:yVal>
            <c:numRef>
              <c:f>'PushOverCurve (Y) '!$D$4:$D$48</c:f>
              <c:numCache>
                <c:formatCode>General</c:formatCode>
                <c:ptCount val="45"/>
                <c:pt idx="0">
                  <c:v>0</c:v>
                </c:pt>
                <c:pt idx="1">
                  <c:v>92.762100000000004</c:v>
                </c:pt>
                <c:pt idx="2">
                  <c:v>184.85489999999999</c:v>
                </c:pt>
                <c:pt idx="3">
                  <c:v>274.28590000000003</c:v>
                </c:pt>
                <c:pt idx="4">
                  <c:v>358.92880000000002</c:v>
                </c:pt>
                <c:pt idx="5">
                  <c:v>439.02960000000002</c:v>
                </c:pt>
                <c:pt idx="6">
                  <c:v>514.36300000000006</c:v>
                </c:pt>
                <c:pt idx="7">
                  <c:v>585.23040000000003</c:v>
                </c:pt>
                <c:pt idx="8">
                  <c:v>653.75819999999999</c:v>
                </c:pt>
                <c:pt idx="9">
                  <c:v>720.24360000000001</c:v>
                </c:pt>
                <c:pt idx="10">
                  <c:v>784.73310000000004</c:v>
                </c:pt>
                <c:pt idx="11">
                  <c:v>845.57370000000003</c:v>
                </c:pt>
                <c:pt idx="12">
                  <c:v>902.72910000000002</c:v>
                </c:pt>
                <c:pt idx="13">
                  <c:v>957.9443</c:v>
                </c:pt>
                <c:pt idx="14">
                  <c:v>1011.3627</c:v>
                </c:pt>
                <c:pt idx="15">
                  <c:v>1059.5803000000001</c:v>
                </c:pt>
                <c:pt idx="16">
                  <c:v>1099.6665</c:v>
                </c:pt>
                <c:pt idx="17">
                  <c:v>1129.5334</c:v>
                </c:pt>
                <c:pt idx="18">
                  <c:v>1156.2318</c:v>
                </c:pt>
                <c:pt idx="19">
                  <c:v>1199.1030000000001</c:v>
                </c:pt>
                <c:pt idx="20">
                  <c:v>1223.0526</c:v>
                </c:pt>
                <c:pt idx="21">
                  <c:v>1242.4273000000001</c:v>
                </c:pt>
                <c:pt idx="22">
                  <c:v>1257.4549</c:v>
                </c:pt>
                <c:pt idx="23">
                  <c:v>1267.5608</c:v>
                </c:pt>
                <c:pt idx="24">
                  <c:v>1273.7655999999999</c:v>
                </c:pt>
                <c:pt idx="25">
                  <c:v>1274.8479</c:v>
                </c:pt>
                <c:pt idx="26">
                  <c:v>1270.7311999999999</c:v>
                </c:pt>
                <c:pt idx="27">
                  <c:v>1265.9358</c:v>
                </c:pt>
                <c:pt idx="28">
                  <c:v>1259.8009</c:v>
                </c:pt>
                <c:pt idx="29">
                  <c:v>1252.7958000000001</c:v>
                </c:pt>
                <c:pt idx="30">
                  <c:v>1245.0028</c:v>
                </c:pt>
                <c:pt idx="31">
                  <c:v>1228.0636</c:v>
                </c:pt>
                <c:pt idx="32">
                  <c:v>1219.5133000000001</c:v>
                </c:pt>
                <c:pt idx="33">
                  <c:v>1207.2019</c:v>
                </c:pt>
                <c:pt idx="34">
                  <c:v>1198.1094000000001</c:v>
                </c:pt>
                <c:pt idx="35">
                  <c:v>1189.3517999999999</c:v>
                </c:pt>
                <c:pt idx="36">
                  <c:v>1179.7056</c:v>
                </c:pt>
                <c:pt idx="37">
                  <c:v>1163.4160999999999</c:v>
                </c:pt>
                <c:pt idx="38">
                  <c:v>1139.2899</c:v>
                </c:pt>
                <c:pt idx="39">
                  <c:v>1121.5604000000001</c:v>
                </c:pt>
                <c:pt idx="40">
                  <c:v>1086.6759</c:v>
                </c:pt>
                <c:pt idx="41">
                  <c:v>1071.3440000000001</c:v>
                </c:pt>
                <c:pt idx="42">
                  <c:v>1063.1429000000001</c:v>
                </c:pt>
                <c:pt idx="43">
                  <c:v>1057.6221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4C-4863-AF2E-C0CFD367E328}"/>
            </c:ext>
          </c:extLst>
        </c:ser>
        <c:ser>
          <c:idx val="2"/>
          <c:order val="2"/>
          <c:tx>
            <c:v>IO</c:v>
          </c:tx>
          <c:spPr>
            <a:ln w="19050" cap="rnd">
              <a:solidFill>
                <a:srgbClr val="FF33CC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'PushOverCurve (Y) '!$O$4:$O$48</c:f>
              <c:numCache>
                <c:formatCode>General</c:formatCode>
                <c:ptCount val="45"/>
                <c:pt idx="0">
                  <c:v>95.25</c:v>
                </c:pt>
                <c:pt idx="1">
                  <c:v>95.25</c:v>
                </c:pt>
                <c:pt idx="2">
                  <c:v>95.25</c:v>
                </c:pt>
                <c:pt idx="3">
                  <c:v>95.25</c:v>
                </c:pt>
                <c:pt idx="4">
                  <c:v>95.25</c:v>
                </c:pt>
                <c:pt idx="5">
                  <c:v>95.25</c:v>
                </c:pt>
                <c:pt idx="6">
                  <c:v>95.25</c:v>
                </c:pt>
                <c:pt idx="7">
                  <c:v>95.25</c:v>
                </c:pt>
                <c:pt idx="8">
                  <c:v>95.25</c:v>
                </c:pt>
                <c:pt idx="9">
                  <c:v>95.25</c:v>
                </c:pt>
                <c:pt idx="10">
                  <c:v>95.25</c:v>
                </c:pt>
                <c:pt idx="11">
                  <c:v>95.25</c:v>
                </c:pt>
                <c:pt idx="12">
                  <c:v>95.25</c:v>
                </c:pt>
                <c:pt idx="13">
                  <c:v>95.25</c:v>
                </c:pt>
                <c:pt idx="14">
                  <c:v>95.25</c:v>
                </c:pt>
                <c:pt idx="15">
                  <c:v>95.25</c:v>
                </c:pt>
                <c:pt idx="16">
                  <c:v>95.25</c:v>
                </c:pt>
                <c:pt idx="17">
                  <c:v>95.25</c:v>
                </c:pt>
                <c:pt idx="18">
                  <c:v>95.25</c:v>
                </c:pt>
                <c:pt idx="19">
                  <c:v>95.25</c:v>
                </c:pt>
                <c:pt idx="20">
                  <c:v>95.25</c:v>
                </c:pt>
                <c:pt idx="21">
                  <c:v>95.25</c:v>
                </c:pt>
                <c:pt idx="22">
                  <c:v>95.25</c:v>
                </c:pt>
                <c:pt idx="23">
                  <c:v>95.25</c:v>
                </c:pt>
                <c:pt idx="24">
                  <c:v>95.25</c:v>
                </c:pt>
                <c:pt idx="25">
                  <c:v>95.25</c:v>
                </c:pt>
                <c:pt idx="26">
                  <c:v>95.25</c:v>
                </c:pt>
                <c:pt idx="27">
                  <c:v>95.25</c:v>
                </c:pt>
                <c:pt idx="28">
                  <c:v>95.25</c:v>
                </c:pt>
                <c:pt idx="29">
                  <c:v>95.25</c:v>
                </c:pt>
                <c:pt idx="30">
                  <c:v>95.25</c:v>
                </c:pt>
                <c:pt idx="31">
                  <c:v>95.25</c:v>
                </c:pt>
                <c:pt idx="32">
                  <c:v>95.25</c:v>
                </c:pt>
                <c:pt idx="33">
                  <c:v>95.25</c:v>
                </c:pt>
                <c:pt idx="34">
                  <c:v>95.25</c:v>
                </c:pt>
                <c:pt idx="35">
                  <c:v>95.25</c:v>
                </c:pt>
                <c:pt idx="36">
                  <c:v>95.25</c:v>
                </c:pt>
                <c:pt idx="37">
                  <c:v>95.25</c:v>
                </c:pt>
                <c:pt idx="38">
                  <c:v>95.25</c:v>
                </c:pt>
                <c:pt idx="39">
                  <c:v>95.25</c:v>
                </c:pt>
                <c:pt idx="40">
                  <c:v>95.25</c:v>
                </c:pt>
                <c:pt idx="41">
                  <c:v>95.25</c:v>
                </c:pt>
                <c:pt idx="42">
                  <c:v>95.25</c:v>
                </c:pt>
                <c:pt idx="43">
                  <c:v>95.25</c:v>
                </c:pt>
              </c:numCache>
            </c:numRef>
          </c:xVal>
          <c:yVal>
            <c:numRef>
              <c:f>'PushOverCurve (Y) '!$D$4:$D$48</c:f>
              <c:numCache>
                <c:formatCode>General</c:formatCode>
                <c:ptCount val="45"/>
                <c:pt idx="0">
                  <c:v>0</c:v>
                </c:pt>
                <c:pt idx="1">
                  <c:v>92.762100000000004</c:v>
                </c:pt>
                <c:pt idx="2">
                  <c:v>184.85489999999999</c:v>
                </c:pt>
                <c:pt idx="3">
                  <c:v>274.28590000000003</c:v>
                </c:pt>
                <c:pt idx="4">
                  <c:v>358.92880000000002</c:v>
                </c:pt>
                <c:pt idx="5">
                  <c:v>439.02960000000002</c:v>
                </c:pt>
                <c:pt idx="6">
                  <c:v>514.36300000000006</c:v>
                </c:pt>
                <c:pt idx="7">
                  <c:v>585.23040000000003</c:v>
                </c:pt>
                <c:pt idx="8">
                  <c:v>653.75819999999999</c:v>
                </c:pt>
                <c:pt idx="9">
                  <c:v>720.24360000000001</c:v>
                </c:pt>
                <c:pt idx="10">
                  <c:v>784.73310000000004</c:v>
                </c:pt>
                <c:pt idx="11">
                  <c:v>845.57370000000003</c:v>
                </c:pt>
                <c:pt idx="12">
                  <c:v>902.72910000000002</c:v>
                </c:pt>
                <c:pt idx="13">
                  <c:v>957.9443</c:v>
                </c:pt>
                <c:pt idx="14">
                  <c:v>1011.3627</c:v>
                </c:pt>
                <c:pt idx="15">
                  <c:v>1059.5803000000001</c:v>
                </c:pt>
                <c:pt idx="16">
                  <c:v>1099.6665</c:v>
                </c:pt>
                <c:pt idx="17">
                  <c:v>1129.5334</c:v>
                </c:pt>
                <c:pt idx="18">
                  <c:v>1156.2318</c:v>
                </c:pt>
                <c:pt idx="19">
                  <c:v>1199.1030000000001</c:v>
                </c:pt>
                <c:pt idx="20">
                  <c:v>1223.0526</c:v>
                </c:pt>
                <c:pt idx="21">
                  <c:v>1242.4273000000001</c:v>
                </c:pt>
                <c:pt idx="22">
                  <c:v>1257.4549</c:v>
                </c:pt>
                <c:pt idx="23">
                  <c:v>1267.5608</c:v>
                </c:pt>
                <c:pt idx="24">
                  <c:v>1273.7655999999999</c:v>
                </c:pt>
                <c:pt idx="25">
                  <c:v>1274.8479</c:v>
                </c:pt>
                <c:pt idx="26">
                  <c:v>1270.7311999999999</c:v>
                </c:pt>
                <c:pt idx="27">
                  <c:v>1265.9358</c:v>
                </c:pt>
                <c:pt idx="28">
                  <c:v>1259.8009</c:v>
                </c:pt>
                <c:pt idx="29">
                  <c:v>1252.7958000000001</c:v>
                </c:pt>
                <c:pt idx="30">
                  <c:v>1245.0028</c:v>
                </c:pt>
                <c:pt idx="31">
                  <c:v>1228.0636</c:v>
                </c:pt>
                <c:pt idx="32">
                  <c:v>1219.5133000000001</c:v>
                </c:pt>
                <c:pt idx="33">
                  <c:v>1207.2019</c:v>
                </c:pt>
                <c:pt idx="34">
                  <c:v>1198.1094000000001</c:v>
                </c:pt>
                <c:pt idx="35">
                  <c:v>1189.3517999999999</c:v>
                </c:pt>
                <c:pt idx="36">
                  <c:v>1179.7056</c:v>
                </c:pt>
                <c:pt idx="37">
                  <c:v>1163.4160999999999</c:v>
                </c:pt>
                <c:pt idx="38">
                  <c:v>1139.2899</c:v>
                </c:pt>
                <c:pt idx="39">
                  <c:v>1121.5604000000001</c:v>
                </c:pt>
                <c:pt idx="40">
                  <c:v>1086.6759</c:v>
                </c:pt>
                <c:pt idx="41">
                  <c:v>1071.3440000000001</c:v>
                </c:pt>
                <c:pt idx="42">
                  <c:v>1063.1429000000001</c:v>
                </c:pt>
                <c:pt idx="43">
                  <c:v>1057.6221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4C-4863-AF2E-C0CFD367E328}"/>
            </c:ext>
          </c:extLst>
        </c:ser>
        <c:ser>
          <c:idx val="3"/>
          <c:order val="3"/>
          <c:tx>
            <c:v>LS</c:v>
          </c:tx>
          <c:spPr>
            <a:ln w="19050" cap="rnd">
              <a:solidFill>
                <a:srgbClr val="00B050"/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'PushOverCurve (Y) '!$P$4:$P$48</c:f>
              <c:numCache>
                <c:formatCode>General</c:formatCode>
                <c:ptCount val="45"/>
                <c:pt idx="0">
                  <c:v>190.5</c:v>
                </c:pt>
                <c:pt idx="1">
                  <c:v>190.5</c:v>
                </c:pt>
                <c:pt idx="2">
                  <c:v>190.5</c:v>
                </c:pt>
                <c:pt idx="3">
                  <c:v>190.5</c:v>
                </c:pt>
                <c:pt idx="4">
                  <c:v>190.5</c:v>
                </c:pt>
                <c:pt idx="5">
                  <c:v>190.5</c:v>
                </c:pt>
                <c:pt idx="6">
                  <c:v>190.5</c:v>
                </c:pt>
                <c:pt idx="7">
                  <c:v>190.5</c:v>
                </c:pt>
                <c:pt idx="8">
                  <c:v>190.5</c:v>
                </c:pt>
                <c:pt idx="9">
                  <c:v>190.5</c:v>
                </c:pt>
                <c:pt idx="10">
                  <c:v>190.5</c:v>
                </c:pt>
                <c:pt idx="11">
                  <c:v>190.5</c:v>
                </c:pt>
                <c:pt idx="12">
                  <c:v>190.5</c:v>
                </c:pt>
                <c:pt idx="13">
                  <c:v>190.5</c:v>
                </c:pt>
                <c:pt idx="14">
                  <c:v>190.5</c:v>
                </c:pt>
                <c:pt idx="15">
                  <c:v>190.5</c:v>
                </c:pt>
                <c:pt idx="16">
                  <c:v>190.5</c:v>
                </c:pt>
                <c:pt idx="17">
                  <c:v>190.5</c:v>
                </c:pt>
                <c:pt idx="18">
                  <c:v>190.5</c:v>
                </c:pt>
                <c:pt idx="19">
                  <c:v>190.5</c:v>
                </c:pt>
                <c:pt idx="20">
                  <c:v>190.5</c:v>
                </c:pt>
                <c:pt idx="21">
                  <c:v>190.5</c:v>
                </c:pt>
                <c:pt idx="22">
                  <c:v>190.5</c:v>
                </c:pt>
                <c:pt idx="23">
                  <c:v>190.5</c:v>
                </c:pt>
                <c:pt idx="24">
                  <c:v>190.5</c:v>
                </c:pt>
                <c:pt idx="25">
                  <c:v>190.5</c:v>
                </c:pt>
                <c:pt idx="26">
                  <c:v>190.5</c:v>
                </c:pt>
                <c:pt idx="27">
                  <c:v>190.5</c:v>
                </c:pt>
                <c:pt idx="28">
                  <c:v>190.5</c:v>
                </c:pt>
                <c:pt idx="29">
                  <c:v>190.5</c:v>
                </c:pt>
                <c:pt idx="30">
                  <c:v>190.5</c:v>
                </c:pt>
                <c:pt idx="31">
                  <c:v>190.5</c:v>
                </c:pt>
                <c:pt idx="32">
                  <c:v>190.5</c:v>
                </c:pt>
                <c:pt idx="33">
                  <c:v>190.5</c:v>
                </c:pt>
                <c:pt idx="34">
                  <c:v>190.5</c:v>
                </c:pt>
                <c:pt idx="35">
                  <c:v>190.5</c:v>
                </c:pt>
                <c:pt idx="36">
                  <c:v>190.5</c:v>
                </c:pt>
                <c:pt idx="37">
                  <c:v>190.5</c:v>
                </c:pt>
                <c:pt idx="38">
                  <c:v>190.5</c:v>
                </c:pt>
                <c:pt idx="39">
                  <c:v>190.5</c:v>
                </c:pt>
                <c:pt idx="40">
                  <c:v>190.5</c:v>
                </c:pt>
                <c:pt idx="41">
                  <c:v>190.5</c:v>
                </c:pt>
                <c:pt idx="42">
                  <c:v>190.5</c:v>
                </c:pt>
                <c:pt idx="43">
                  <c:v>190.5</c:v>
                </c:pt>
              </c:numCache>
            </c:numRef>
          </c:xVal>
          <c:yVal>
            <c:numRef>
              <c:f>'PushOverCurve (Y) '!$D$4:$D$48</c:f>
              <c:numCache>
                <c:formatCode>General</c:formatCode>
                <c:ptCount val="45"/>
                <c:pt idx="0">
                  <c:v>0</c:v>
                </c:pt>
                <c:pt idx="1">
                  <c:v>92.762100000000004</c:v>
                </c:pt>
                <c:pt idx="2">
                  <c:v>184.85489999999999</c:v>
                </c:pt>
                <c:pt idx="3">
                  <c:v>274.28590000000003</c:v>
                </c:pt>
                <c:pt idx="4">
                  <c:v>358.92880000000002</c:v>
                </c:pt>
                <c:pt idx="5">
                  <c:v>439.02960000000002</c:v>
                </c:pt>
                <c:pt idx="6">
                  <c:v>514.36300000000006</c:v>
                </c:pt>
                <c:pt idx="7">
                  <c:v>585.23040000000003</c:v>
                </c:pt>
                <c:pt idx="8">
                  <c:v>653.75819999999999</c:v>
                </c:pt>
                <c:pt idx="9">
                  <c:v>720.24360000000001</c:v>
                </c:pt>
                <c:pt idx="10">
                  <c:v>784.73310000000004</c:v>
                </c:pt>
                <c:pt idx="11">
                  <c:v>845.57370000000003</c:v>
                </c:pt>
                <c:pt idx="12">
                  <c:v>902.72910000000002</c:v>
                </c:pt>
                <c:pt idx="13">
                  <c:v>957.9443</c:v>
                </c:pt>
                <c:pt idx="14">
                  <c:v>1011.3627</c:v>
                </c:pt>
                <c:pt idx="15">
                  <c:v>1059.5803000000001</c:v>
                </c:pt>
                <c:pt idx="16">
                  <c:v>1099.6665</c:v>
                </c:pt>
                <c:pt idx="17">
                  <c:v>1129.5334</c:v>
                </c:pt>
                <c:pt idx="18">
                  <c:v>1156.2318</c:v>
                </c:pt>
                <c:pt idx="19">
                  <c:v>1199.1030000000001</c:v>
                </c:pt>
                <c:pt idx="20">
                  <c:v>1223.0526</c:v>
                </c:pt>
                <c:pt idx="21">
                  <c:v>1242.4273000000001</c:v>
                </c:pt>
                <c:pt idx="22">
                  <c:v>1257.4549</c:v>
                </c:pt>
                <c:pt idx="23">
                  <c:v>1267.5608</c:v>
                </c:pt>
                <c:pt idx="24">
                  <c:v>1273.7655999999999</c:v>
                </c:pt>
                <c:pt idx="25">
                  <c:v>1274.8479</c:v>
                </c:pt>
                <c:pt idx="26">
                  <c:v>1270.7311999999999</c:v>
                </c:pt>
                <c:pt idx="27">
                  <c:v>1265.9358</c:v>
                </c:pt>
                <c:pt idx="28">
                  <c:v>1259.8009</c:v>
                </c:pt>
                <c:pt idx="29">
                  <c:v>1252.7958000000001</c:v>
                </c:pt>
                <c:pt idx="30">
                  <c:v>1245.0028</c:v>
                </c:pt>
                <c:pt idx="31">
                  <c:v>1228.0636</c:v>
                </c:pt>
                <c:pt idx="32">
                  <c:v>1219.5133000000001</c:v>
                </c:pt>
                <c:pt idx="33">
                  <c:v>1207.2019</c:v>
                </c:pt>
                <c:pt idx="34">
                  <c:v>1198.1094000000001</c:v>
                </c:pt>
                <c:pt idx="35">
                  <c:v>1189.3517999999999</c:v>
                </c:pt>
                <c:pt idx="36">
                  <c:v>1179.7056</c:v>
                </c:pt>
                <c:pt idx="37">
                  <c:v>1163.4160999999999</c:v>
                </c:pt>
                <c:pt idx="38">
                  <c:v>1139.2899</c:v>
                </c:pt>
                <c:pt idx="39">
                  <c:v>1121.5604000000001</c:v>
                </c:pt>
                <c:pt idx="40">
                  <c:v>1086.6759</c:v>
                </c:pt>
                <c:pt idx="41">
                  <c:v>1071.3440000000001</c:v>
                </c:pt>
                <c:pt idx="42">
                  <c:v>1063.1429000000001</c:v>
                </c:pt>
                <c:pt idx="43">
                  <c:v>1057.6221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4C-4863-AF2E-C0CFD367E328}"/>
            </c:ext>
          </c:extLst>
        </c:ser>
        <c:ser>
          <c:idx val="4"/>
          <c:order val="4"/>
          <c:tx>
            <c:v>CP</c:v>
          </c:tx>
          <c:spPr>
            <a:ln w="19050" cap="rnd">
              <a:solidFill>
                <a:srgbClr val="FF000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'PushOverCurve (Y) '!$Q$4:$Q$48</c:f>
              <c:numCache>
                <c:formatCode>General</c:formatCode>
                <c:ptCount val="45"/>
                <c:pt idx="0">
                  <c:v>238.125</c:v>
                </c:pt>
                <c:pt idx="1">
                  <c:v>238.125</c:v>
                </c:pt>
                <c:pt idx="2">
                  <c:v>238.125</c:v>
                </c:pt>
                <c:pt idx="3">
                  <c:v>238.125</c:v>
                </c:pt>
                <c:pt idx="4">
                  <c:v>238.125</c:v>
                </c:pt>
                <c:pt idx="5">
                  <c:v>238.125</c:v>
                </c:pt>
                <c:pt idx="6">
                  <c:v>238.125</c:v>
                </c:pt>
                <c:pt idx="7">
                  <c:v>238.125</c:v>
                </c:pt>
                <c:pt idx="8">
                  <c:v>238.125</c:v>
                </c:pt>
                <c:pt idx="9">
                  <c:v>238.125</c:v>
                </c:pt>
                <c:pt idx="10">
                  <c:v>238.125</c:v>
                </c:pt>
                <c:pt idx="11">
                  <c:v>238.125</c:v>
                </c:pt>
                <c:pt idx="12">
                  <c:v>238.125</c:v>
                </c:pt>
                <c:pt idx="13">
                  <c:v>238.125</c:v>
                </c:pt>
                <c:pt idx="14">
                  <c:v>238.125</c:v>
                </c:pt>
                <c:pt idx="15">
                  <c:v>238.125</c:v>
                </c:pt>
                <c:pt idx="16">
                  <c:v>238.125</c:v>
                </c:pt>
                <c:pt idx="17">
                  <c:v>238.125</c:v>
                </c:pt>
                <c:pt idx="18">
                  <c:v>238.125</c:v>
                </c:pt>
                <c:pt idx="19">
                  <c:v>238.125</c:v>
                </c:pt>
                <c:pt idx="20">
                  <c:v>238.125</c:v>
                </c:pt>
                <c:pt idx="21">
                  <c:v>238.125</c:v>
                </c:pt>
                <c:pt idx="22">
                  <c:v>238.125</c:v>
                </c:pt>
                <c:pt idx="23">
                  <c:v>238.125</c:v>
                </c:pt>
                <c:pt idx="24">
                  <c:v>238.125</c:v>
                </c:pt>
                <c:pt idx="25">
                  <c:v>238.125</c:v>
                </c:pt>
                <c:pt idx="26">
                  <c:v>238.125</c:v>
                </c:pt>
                <c:pt idx="27">
                  <c:v>238.125</c:v>
                </c:pt>
                <c:pt idx="28">
                  <c:v>238.125</c:v>
                </c:pt>
                <c:pt idx="29">
                  <c:v>238.125</c:v>
                </c:pt>
                <c:pt idx="30">
                  <c:v>238.125</c:v>
                </c:pt>
                <c:pt idx="31">
                  <c:v>238.125</c:v>
                </c:pt>
                <c:pt idx="32">
                  <c:v>238.125</c:v>
                </c:pt>
                <c:pt idx="33">
                  <c:v>238.125</c:v>
                </c:pt>
                <c:pt idx="34">
                  <c:v>238.125</c:v>
                </c:pt>
                <c:pt idx="35">
                  <c:v>238.125</c:v>
                </c:pt>
                <c:pt idx="36">
                  <c:v>238.125</c:v>
                </c:pt>
                <c:pt idx="37">
                  <c:v>238.125</c:v>
                </c:pt>
                <c:pt idx="38">
                  <c:v>238.125</c:v>
                </c:pt>
                <c:pt idx="39">
                  <c:v>238.125</c:v>
                </c:pt>
                <c:pt idx="40">
                  <c:v>238.125</c:v>
                </c:pt>
                <c:pt idx="41">
                  <c:v>238.125</c:v>
                </c:pt>
                <c:pt idx="42">
                  <c:v>238.125</c:v>
                </c:pt>
                <c:pt idx="43">
                  <c:v>238.125</c:v>
                </c:pt>
              </c:numCache>
            </c:numRef>
          </c:xVal>
          <c:yVal>
            <c:numRef>
              <c:f>'PushOverCurve (Y) '!$D$4:$D$48</c:f>
              <c:numCache>
                <c:formatCode>General</c:formatCode>
                <c:ptCount val="45"/>
                <c:pt idx="0">
                  <c:v>0</c:v>
                </c:pt>
                <c:pt idx="1">
                  <c:v>92.762100000000004</c:v>
                </c:pt>
                <c:pt idx="2">
                  <c:v>184.85489999999999</c:v>
                </c:pt>
                <c:pt idx="3">
                  <c:v>274.28590000000003</c:v>
                </c:pt>
                <c:pt idx="4">
                  <c:v>358.92880000000002</c:v>
                </c:pt>
                <c:pt idx="5">
                  <c:v>439.02960000000002</c:v>
                </c:pt>
                <c:pt idx="6">
                  <c:v>514.36300000000006</c:v>
                </c:pt>
                <c:pt idx="7">
                  <c:v>585.23040000000003</c:v>
                </c:pt>
                <c:pt idx="8">
                  <c:v>653.75819999999999</c:v>
                </c:pt>
                <c:pt idx="9">
                  <c:v>720.24360000000001</c:v>
                </c:pt>
                <c:pt idx="10">
                  <c:v>784.73310000000004</c:v>
                </c:pt>
                <c:pt idx="11">
                  <c:v>845.57370000000003</c:v>
                </c:pt>
                <c:pt idx="12">
                  <c:v>902.72910000000002</c:v>
                </c:pt>
                <c:pt idx="13">
                  <c:v>957.9443</c:v>
                </c:pt>
                <c:pt idx="14">
                  <c:v>1011.3627</c:v>
                </c:pt>
                <c:pt idx="15">
                  <c:v>1059.5803000000001</c:v>
                </c:pt>
                <c:pt idx="16">
                  <c:v>1099.6665</c:v>
                </c:pt>
                <c:pt idx="17">
                  <c:v>1129.5334</c:v>
                </c:pt>
                <c:pt idx="18">
                  <c:v>1156.2318</c:v>
                </c:pt>
                <c:pt idx="19">
                  <c:v>1199.1030000000001</c:v>
                </c:pt>
                <c:pt idx="20">
                  <c:v>1223.0526</c:v>
                </c:pt>
                <c:pt idx="21">
                  <c:v>1242.4273000000001</c:v>
                </c:pt>
                <c:pt idx="22">
                  <c:v>1257.4549</c:v>
                </c:pt>
                <c:pt idx="23">
                  <c:v>1267.5608</c:v>
                </c:pt>
                <c:pt idx="24">
                  <c:v>1273.7655999999999</c:v>
                </c:pt>
                <c:pt idx="25">
                  <c:v>1274.8479</c:v>
                </c:pt>
                <c:pt idx="26">
                  <c:v>1270.7311999999999</c:v>
                </c:pt>
                <c:pt idx="27">
                  <c:v>1265.9358</c:v>
                </c:pt>
                <c:pt idx="28">
                  <c:v>1259.8009</c:v>
                </c:pt>
                <c:pt idx="29">
                  <c:v>1252.7958000000001</c:v>
                </c:pt>
                <c:pt idx="30">
                  <c:v>1245.0028</c:v>
                </c:pt>
                <c:pt idx="31">
                  <c:v>1228.0636</c:v>
                </c:pt>
                <c:pt idx="32">
                  <c:v>1219.5133000000001</c:v>
                </c:pt>
                <c:pt idx="33">
                  <c:v>1207.2019</c:v>
                </c:pt>
                <c:pt idx="34">
                  <c:v>1198.1094000000001</c:v>
                </c:pt>
                <c:pt idx="35">
                  <c:v>1189.3517999999999</c:v>
                </c:pt>
                <c:pt idx="36">
                  <c:v>1179.7056</c:v>
                </c:pt>
                <c:pt idx="37">
                  <c:v>1163.4160999999999</c:v>
                </c:pt>
                <c:pt idx="38">
                  <c:v>1139.2899</c:v>
                </c:pt>
                <c:pt idx="39">
                  <c:v>1121.5604000000001</c:v>
                </c:pt>
                <c:pt idx="40">
                  <c:v>1086.6759</c:v>
                </c:pt>
                <c:pt idx="41">
                  <c:v>1071.3440000000001</c:v>
                </c:pt>
                <c:pt idx="42">
                  <c:v>1063.1429000000001</c:v>
                </c:pt>
                <c:pt idx="43">
                  <c:v>1057.6221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44C-4863-AF2E-C0CFD367E328}"/>
            </c:ext>
          </c:extLst>
        </c:ser>
        <c:ser>
          <c:idx val="5"/>
          <c:order val="5"/>
          <c:tx>
            <c:v>Before Retrofit 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'PushOverCurve (Y) '!$C$52:$C$59</c:f>
              <c:numCache>
                <c:formatCode>General</c:formatCode>
                <c:ptCount val="8"/>
                <c:pt idx="0">
                  <c:v>0</c:v>
                </c:pt>
                <c:pt idx="1">
                  <c:v>67.031000000000006</c:v>
                </c:pt>
                <c:pt idx="2">
                  <c:v>136.874</c:v>
                </c:pt>
                <c:pt idx="3">
                  <c:v>216.18299999999999</c:v>
                </c:pt>
                <c:pt idx="4">
                  <c:v>260.673</c:v>
                </c:pt>
                <c:pt idx="5">
                  <c:v>260.68099999999998</c:v>
                </c:pt>
                <c:pt idx="6">
                  <c:v>263.62</c:v>
                </c:pt>
                <c:pt idx="7">
                  <c:v>240.66800000000001</c:v>
                </c:pt>
              </c:numCache>
            </c:numRef>
          </c:xVal>
          <c:yVal>
            <c:numRef>
              <c:f>'PushOverCurve (Y) '!$D$52:$D$59</c:f>
              <c:numCache>
                <c:formatCode>General</c:formatCode>
                <c:ptCount val="8"/>
                <c:pt idx="0">
                  <c:v>0</c:v>
                </c:pt>
                <c:pt idx="1">
                  <c:v>2333.5500000000002</c:v>
                </c:pt>
                <c:pt idx="2">
                  <c:v>4283.6117999999997</c:v>
                </c:pt>
                <c:pt idx="3">
                  <c:v>5465.9395999999997</c:v>
                </c:pt>
                <c:pt idx="4">
                  <c:v>5962.5897000000004</c:v>
                </c:pt>
                <c:pt idx="5">
                  <c:v>5924.8256000000001</c:v>
                </c:pt>
                <c:pt idx="6">
                  <c:v>5977.1306000000004</c:v>
                </c:pt>
                <c:pt idx="7">
                  <c:v>5179.8064999999997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B3-46FB-91C4-B517254E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552944"/>
        <c:axId val="297553360"/>
      </c:scatterChart>
      <c:valAx>
        <c:axId val="2975529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Displacement (mm)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7553360"/>
        <c:crosses val="autoZero"/>
        <c:crossBetween val="midCat"/>
      </c:valAx>
      <c:valAx>
        <c:axId val="297553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Base Shear (kN)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7552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250409011561894"/>
          <c:y val="0.3910336455849861"/>
          <c:w val="0.16818650829195034"/>
          <c:h val="0.25273739260740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1028091</xdr:colOff>
      <xdr:row>10</xdr:row>
      <xdr:rowOff>147102</xdr:rowOff>
    </xdr:from>
    <xdr:to>
      <xdr:col>26</xdr:col>
      <xdr:colOff>193557</xdr:colOff>
      <xdr:row>27</xdr:row>
      <xdr:rowOff>79051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DDB54-6935-494B-BDA0-9CF056C0E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514695</xdr:colOff>
      <xdr:row>10</xdr:row>
      <xdr:rowOff>80996</xdr:rowOff>
    </xdr:from>
    <xdr:to>
      <xdr:col>26</xdr:col>
      <xdr:colOff>305753</xdr:colOff>
      <xdr:row>36</xdr:row>
      <xdr:rowOff>171510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E2302B-798C-47C7-8E4E-C5F54AC5B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9AB8-E6BA-4CD7-B7B0-107BA2C05C29}">
  <dimension ref="A1:X51"/>
  <sheetViews>
    <sheetView tabSelected="1" zoomScale="55" zoomScaleNormal="55" workbookViewId="0">
      <pane ySplit="3" topLeftCell="A6" activePane="bottomLeft" state="frozen"/>
      <selection activeCell="R9" sqref="R9"/>
      <selection pane="bottomLeft" activeCell="D42" sqref="D42"/>
    </sheetView>
  </sheetViews>
  <sheetFormatPr defaultColWidth="9.109375" defaultRowHeight="13.8" x14ac:dyDescent="0.25"/>
  <cols>
    <col min="1" max="1" width="12" style="2" customWidth="1"/>
    <col min="2" max="2" width="12.88671875" style="1" customWidth="1"/>
    <col min="3" max="3" width="19.109375" style="1" customWidth="1"/>
    <col min="4" max="4" width="10" style="1" bestFit="1" customWidth="1"/>
    <col min="5" max="14" width="9.109375" style="1" customWidth="1"/>
    <col min="15" max="19" width="9.109375" style="1"/>
    <col min="20" max="20" width="29.33203125" style="1" customWidth="1"/>
    <col min="21" max="21" width="9.6640625" style="1" bestFit="1" customWidth="1"/>
    <col min="22" max="22" width="7.88671875" style="1" customWidth="1"/>
    <col min="23" max="23" width="12.33203125" style="1" customWidth="1"/>
    <col min="24" max="24" width="11.44140625" style="1" customWidth="1"/>
    <col min="25" max="16384" width="9.109375" style="1"/>
  </cols>
  <sheetData>
    <row r="1" spans="1:17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6" t="s">
        <v>21</v>
      </c>
      <c r="P1" s="36"/>
      <c r="Q1" s="37"/>
    </row>
    <row r="2" spans="1:17" x14ac:dyDescent="0.25">
      <c r="A2" s="8" t="s">
        <v>1</v>
      </c>
      <c r="B2" s="4" t="s">
        <v>2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4" t="s">
        <v>3</v>
      </c>
      <c r="O2" s="38"/>
      <c r="P2" s="38"/>
      <c r="Q2" s="39"/>
    </row>
    <row r="3" spans="1:17" x14ac:dyDescent="0.25">
      <c r="A3" s="26" t="s">
        <v>4</v>
      </c>
      <c r="B3" s="27"/>
      <c r="C3" s="27" t="s">
        <v>5</v>
      </c>
      <c r="D3" s="27" t="s">
        <v>20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 t="s">
        <v>6</v>
      </c>
      <c r="P3" s="27" t="s">
        <v>7</v>
      </c>
      <c r="Q3" s="28" t="s">
        <v>8</v>
      </c>
    </row>
    <row r="4" spans="1:17" ht="14.4" x14ac:dyDescent="0.25">
      <c r="A4" s="5" t="s">
        <v>32</v>
      </c>
      <c r="B4" s="29">
        <v>0</v>
      </c>
      <c r="C4" s="29">
        <v>0</v>
      </c>
      <c r="D4" s="29">
        <v>0</v>
      </c>
      <c r="E4" s="29">
        <v>748</v>
      </c>
      <c r="F4" s="29">
        <v>0</v>
      </c>
      <c r="G4" s="29">
        <v>0</v>
      </c>
      <c r="H4" s="29">
        <v>0</v>
      </c>
      <c r="I4" s="29">
        <v>0</v>
      </c>
      <c r="J4" s="29">
        <v>748</v>
      </c>
      <c r="K4" s="29">
        <v>0</v>
      </c>
      <c r="L4" s="29">
        <v>0</v>
      </c>
      <c r="M4" s="29">
        <v>0</v>
      </c>
      <c r="N4" s="29">
        <v>748</v>
      </c>
      <c r="O4" s="6">
        <f>$U$49</f>
        <v>154.5</v>
      </c>
      <c r="P4" s="6">
        <f>$U$50</f>
        <v>309</v>
      </c>
      <c r="Q4" s="6">
        <f>$U$51</f>
        <v>386.25</v>
      </c>
    </row>
    <row r="5" spans="1:17" ht="14.4" x14ac:dyDescent="0.25">
      <c r="A5" s="5" t="s">
        <v>32</v>
      </c>
      <c r="B5" s="29">
        <v>1</v>
      </c>
      <c r="C5" s="29">
        <v>8.75</v>
      </c>
      <c r="D5" s="29">
        <v>11560.379499999999</v>
      </c>
      <c r="E5" s="29">
        <v>748</v>
      </c>
      <c r="F5" s="29">
        <v>0</v>
      </c>
      <c r="G5" s="29">
        <v>0</v>
      </c>
      <c r="H5" s="29">
        <v>0</v>
      </c>
      <c r="I5" s="29">
        <v>0</v>
      </c>
      <c r="J5" s="29">
        <v>748</v>
      </c>
      <c r="K5" s="29">
        <v>0</v>
      </c>
      <c r="L5" s="29">
        <v>0</v>
      </c>
      <c r="M5" s="29">
        <v>0</v>
      </c>
      <c r="N5" s="29">
        <v>748</v>
      </c>
      <c r="O5" s="6">
        <f>$U$49</f>
        <v>154.5</v>
      </c>
      <c r="P5" s="6">
        <f>$U$50</f>
        <v>309</v>
      </c>
      <c r="Q5" s="6">
        <f>$U$51</f>
        <v>386.25</v>
      </c>
    </row>
    <row r="6" spans="1:17" ht="14.4" x14ac:dyDescent="0.25">
      <c r="A6" s="5" t="s">
        <v>32</v>
      </c>
      <c r="B6" s="29">
        <v>2</v>
      </c>
      <c r="C6" s="29">
        <v>10.250999999999999</v>
      </c>
      <c r="D6" s="29">
        <v>12922.571900000001</v>
      </c>
      <c r="E6" s="29">
        <v>748</v>
      </c>
      <c r="F6" s="29">
        <v>0</v>
      </c>
      <c r="G6" s="29">
        <v>0</v>
      </c>
      <c r="H6" s="29">
        <v>0</v>
      </c>
      <c r="I6" s="29">
        <v>0</v>
      </c>
      <c r="J6" s="29">
        <v>748</v>
      </c>
      <c r="K6" s="29">
        <v>0</v>
      </c>
      <c r="L6" s="29">
        <v>0</v>
      </c>
      <c r="M6" s="29">
        <v>0</v>
      </c>
      <c r="N6" s="29">
        <v>748</v>
      </c>
      <c r="O6" s="6">
        <f t="shared" ref="O6:O30" si="0">$U$49</f>
        <v>154.5</v>
      </c>
      <c r="P6" s="6">
        <f t="shared" ref="P6:P30" si="1">$U$50</f>
        <v>309</v>
      </c>
      <c r="Q6" s="6">
        <f t="shared" ref="Q6:Q30" si="2">$U$51</f>
        <v>386.25</v>
      </c>
    </row>
    <row r="7" spans="1:17" ht="14.4" x14ac:dyDescent="0.25">
      <c r="A7" s="5" t="s">
        <v>32</v>
      </c>
      <c r="B7" s="29">
        <v>3</v>
      </c>
      <c r="C7" s="29">
        <v>23.451000000000001</v>
      </c>
      <c r="D7" s="29">
        <v>21202.481599999999</v>
      </c>
      <c r="E7" s="29">
        <v>748</v>
      </c>
      <c r="F7" s="29">
        <v>0</v>
      </c>
      <c r="G7" s="29">
        <v>0</v>
      </c>
      <c r="H7" s="29">
        <v>0</v>
      </c>
      <c r="I7" s="29">
        <v>0</v>
      </c>
      <c r="J7" s="29">
        <v>748</v>
      </c>
      <c r="K7" s="29">
        <v>0</v>
      </c>
      <c r="L7" s="29">
        <v>0</v>
      </c>
      <c r="M7" s="29">
        <v>0</v>
      </c>
      <c r="N7" s="29">
        <v>748</v>
      </c>
      <c r="O7" s="6">
        <f t="shared" si="0"/>
        <v>154.5</v>
      </c>
      <c r="P7" s="6">
        <f t="shared" si="1"/>
        <v>309</v>
      </c>
      <c r="Q7" s="6">
        <f t="shared" si="2"/>
        <v>386.25</v>
      </c>
    </row>
    <row r="8" spans="1:17" ht="14.4" x14ac:dyDescent="0.25">
      <c r="A8" s="5" t="s">
        <v>32</v>
      </c>
      <c r="B8" s="29">
        <v>4</v>
      </c>
      <c r="C8" s="29">
        <v>27.67</v>
      </c>
      <c r="D8" s="29">
        <v>23463.275300000001</v>
      </c>
      <c r="E8" s="29">
        <v>745</v>
      </c>
      <c r="F8" s="29">
        <v>3</v>
      </c>
      <c r="G8" s="29">
        <v>0</v>
      </c>
      <c r="H8" s="29">
        <v>0</v>
      </c>
      <c r="I8" s="29">
        <v>0</v>
      </c>
      <c r="J8" s="29">
        <v>748</v>
      </c>
      <c r="K8" s="29">
        <v>0</v>
      </c>
      <c r="L8" s="29">
        <v>0</v>
      </c>
      <c r="M8" s="29">
        <v>0</v>
      </c>
      <c r="N8" s="29">
        <v>748</v>
      </c>
      <c r="O8" s="6">
        <f t="shared" si="0"/>
        <v>154.5</v>
      </c>
      <c r="P8" s="6">
        <f t="shared" si="1"/>
        <v>309</v>
      </c>
      <c r="Q8" s="6">
        <f t="shared" si="2"/>
        <v>386.25</v>
      </c>
    </row>
    <row r="9" spans="1:17" ht="14.4" x14ac:dyDescent="0.25">
      <c r="A9" s="5" t="s">
        <v>32</v>
      </c>
      <c r="B9" s="29">
        <v>5</v>
      </c>
      <c r="C9" s="29">
        <v>35.917999999999999</v>
      </c>
      <c r="D9" s="29">
        <v>25971.1433</v>
      </c>
      <c r="E9" s="29">
        <v>744</v>
      </c>
      <c r="F9" s="29">
        <v>4</v>
      </c>
      <c r="G9" s="29">
        <v>0</v>
      </c>
      <c r="H9" s="29">
        <v>0</v>
      </c>
      <c r="I9" s="29">
        <v>0</v>
      </c>
      <c r="J9" s="29">
        <v>748</v>
      </c>
      <c r="K9" s="29">
        <v>0</v>
      </c>
      <c r="L9" s="29">
        <v>0</v>
      </c>
      <c r="M9" s="29">
        <v>0</v>
      </c>
      <c r="N9" s="29">
        <v>748</v>
      </c>
      <c r="O9" s="6">
        <f t="shared" si="0"/>
        <v>154.5</v>
      </c>
      <c r="P9" s="6">
        <f t="shared" si="1"/>
        <v>309</v>
      </c>
      <c r="Q9" s="6">
        <f t="shared" si="2"/>
        <v>386.25</v>
      </c>
    </row>
    <row r="10" spans="1:17" ht="14.4" x14ac:dyDescent="0.25">
      <c r="A10" s="5" t="s">
        <v>32</v>
      </c>
      <c r="B10" s="29">
        <v>6</v>
      </c>
      <c r="C10" s="29">
        <v>36.256999999999998</v>
      </c>
      <c r="D10" s="29">
        <v>25992.974099999999</v>
      </c>
      <c r="E10" s="29">
        <v>744</v>
      </c>
      <c r="F10" s="29">
        <v>4</v>
      </c>
      <c r="G10" s="29">
        <v>0</v>
      </c>
      <c r="H10" s="29">
        <v>0</v>
      </c>
      <c r="I10" s="29">
        <v>0</v>
      </c>
      <c r="J10" s="29">
        <v>748</v>
      </c>
      <c r="K10" s="29">
        <v>0</v>
      </c>
      <c r="L10" s="29">
        <v>0</v>
      </c>
      <c r="M10" s="29">
        <v>0</v>
      </c>
      <c r="N10" s="29">
        <v>748</v>
      </c>
      <c r="O10" s="6">
        <f t="shared" si="0"/>
        <v>154.5</v>
      </c>
      <c r="P10" s="6">
        <f t="shared" si="1"/>
        <v>309</v>
      </c>
      <c r="Q10" s="6">
        <f t="shared" si="2"/>
        <v>386.25</v>
      </c>
    </row>
    <row r="11" spans="1:17" ht="14.4" x14ac:dyDescent="0.25">
      <c r="A11" s="5" t="s">
        <v>32</v>
      </c>
      <c r="B11" s="29">
        <v>7</v>
      </c>
      <c r="C11" s="29">
        <v>36.935000000000002</v>
      </c>
      <c r="D11" s="29">
        <v>26101.8894</v>
      </c>
      <c r="E11" s="29">
        <v>744</v>
      </c>
      <c r="F11" s="29">
        <v>4</v>
      </c>
      <c r="G11" s="29">
        <v>0</v>
      </c>
      <c r="H11" s="29">
        <v>0</v>
      </c>
      <c r="I11" s="29">
        <v>0</v>
      </c>
      <c r="J11" s="29">
        <v>748</v>
      </c>
      <c r="K11" s="29">
        <v>0</v>
      </c>
      <c r="L11" s="29">
        <v>0</v>
      </c>
      <c r="M11" s="29">
        <v>0</v>
      </c>
      <c r="N11" s="29">
        <v>748</v>
      </c>
      <c r="O11" s="6">
        <f t="shared" si="0"/>
        <v>154.5</v>
      </c>
      <c r="P11" s="6">
        <f t="shared" si="1"/>
        <v>309</v>
      </c>
      <c r="Q11" s="6">
        <f t="shared" si="2"/>
        <v>386.25</v>
      </c>
    </row>
    <row r="12" spans="1:17" ht="14.4" x14ac:dyDescent="0.25">
      <c r="A12" s="5" t="s">
        <v>32</v>
      </c>
      <c r="B12" s="29">
        <v>8</v>
      </c>
      <c r="C12" s="29">
        <v>46.149000000000001</v>
      </c>
      <c r="D12" s="29">
        <v>28850.052100000001</v>
      </c>
      <c r="E12" s="29">
        <v>737</v>
      </c>
      <c r="F12" s="29">
        <v>11</v>
      </c>
      <c r="G12" s="29">
        <v>0</v>
      </c>
      <c r="H12" s="29">
        <v>0</v>
      </c>
      <c r="I12" s="29">
        <v>0</v>
      </c>
      <c r="J12" s="29">
        <v>748</v>
      </c>
      <c r="K12" s="29">
        <v>0</v>
      </c>
      <c r="L12" s="29">
        <v>0</v>
      </c>
      <c r="M12" s="29">
        <v>0</v>
      </c>
      <c r="N12" s="29">
        <v>748</v>
      </c>
      <c r="O12" s="6">
        <f t="shared" si="0"/>
        <v>154.5</v>
      </c>
      <c r="P12" s="6">
        <f t="shared" si="1"/>
        <v>309</v>
      </c>
      <c r="Q12" s="6">
        <f t="shared" si="2"/>
        <v>386.25</v>
      </c>
    </row>
    <row r="13" spans="1:17" ht="14.4" x14ac:dyDescent="0.25">
      <c r="A13" s="5" t="s">
        <v>32</v>
      </c>
      <c r="B13" s="29">
        <v>9</v>
      </c>
      <c r="C13" s="29">
        <v>59.521999999999998</v>
      </c>
      <c r="D13" s="29">
        <v>32278.8063</v>
      </c>
      <c r="E13" s="29">
        <v>731</v>
      </c>
      <c r="F13" s="29">
        <v>17</v>
      </c>
      <c r="G13" s="29">
        <v>0</v>
      </c>
      <c r="H13" s="29">
        <v>0</v>
      </c>
      <c r="I13" s="29">
        <v>0</v>
      </c>
      <c r="J13" s="29">
        <v>746</v>
      </c>
      <c r="K13" s="29">
        <v>2</v>
      </c>
      <c r="L13" s="29">
        <v>0</v>
      </c>
      <c r="M13" s="29">
        <v>0</v>
      </c>
      <c r="N13" s="29">
        <v>748</v>
      </c>
      <c r="O13" s="6">
        <f t="shared" si="0"/>
        <v>154.5</v>
      </c>
      <c r="P13" s="6">
        <f t="shared" si="1"/>
        <v>309</v>
      </c>
      <c r="Q13" s="6">
        <f t="shared" si="2"/>
        <v>386.25</v>
      </c>
    </row>
    <row r="14" spans="1:17" ht="14.4" x14ac:dyDescent="0.25">
      <c r="A14" s="5" t="s">
        <v>32</v>
      </c>
      <c r="B14" s="29">
        <v>10</v>
      </c>
      <c r="C14" s="29">
        <v>68.433000000000007</v>
      </c>
      <c r="D14" s="29">
        <v>33893.604500000001</v>
      </c>
      <c r="E14" s="29">
        <v>727</v>
      </c>
      <c r="F14" s="29">
        <v>21</v>
      </c>
      <c r="G14" s="29">
        <v>0</v>
      </c>
      <c r="H14" s="29">
        <v>0</v>
      </c>
      <c r="I14" s="29">
        <v>0</v>
      </c>
      <c r="J14" s="29">
        <v>744</v>
      </c>
      <c r="K14" s="29">
        <v>4</v>
      </c>
      <c r="L14" s="29">
        <v>0</v>
      </c>
      <c r="M14" s="29">
        <v>0</v>
      </c>
      <c r="N14" s="29">
        <v>748</v>
      </c>
      <c r="O14" s="6">
        <f t="shared" si="0"/>
        <v>154.5</v>
      </c>
      <c r="P14" s="6">
        <f t="shared" si="1"/>
        <v>309</v>
      </c>
      <c r="Q14" s="6">
        <f t="shared" si="2"/>
        <v>386.25</v>
      </c>
    </row>
    <row r="15" spans="1:17" ht="14.4" x14ac:dyDescent="0.25">
      <c r="A15" s="5" t="s">
        <v>32</v>
      </c>
      <c r="B15" s="29">
        <v>11</v>
      </c>
      <c r="C15" s="29">
        <v>69.512</v>
      </c>
      <c r="D15" s="29">
        <v>34043.127200000003</v>
      </c>
      <c r="E15" s="29">
        <v>726</v>
      </c>
      <c r="F15" s="29">
        <v>22</v>
      </c>
      <c r="G15" s="29">
        <v>0</v>
      </c>
      <c r="H15" s="29">
        <v>0</v>
      </c>
      <c r="I15" s="29">
        <v>0</v>
      </c>
      <c r="J15" s="29">
        <v>743</v>
      </c>
      <c r="K15" s="29">
        <v>5</v>
      </c>
      <c r="L15" s="29">
        <v>0</v>
      </c>
      <c r="M15" s="29">
        <v>0</v>
      </c>
      <c r="N15" s="29">
        <v>748</v>
      </c>
      <c r="O15" s="6">
        <f t="shared" si="0"/>
        <v>154.5</v>
      </c>
      <c r="P15" s="6">
        <f t="shared" si="1"/>
        <v>309</v>
      </c>
      <c r="Q15" s="6">
        <f t="shared" si="2"/>
        <v>386.25</v>
      </c>
    </row>
    <row r="16" spans="1:17" ht="14.4" x14ac:dyDescent="0.25">
      <c r="A16" s="5" t="s">
        <v>32</v>
      </c>
      <c r="B16" s="29">
        <v>12</v>
      </c>
      <c r="C16" s="29">
        <v>69.956999999999994</v>
      </c>
      <c r="D16" s="29">
        <v>34075.404900000001</v>
      </c>
      <c r="E16" s="29">
        <v>725</v>
      </c>
      <c r="F16" s="29">
        <v>23</v>
      </c>
      <c r="G16" s="29">
        <v>0</v>
      </c>
      <c r="H16" s="29">
        <v>0</v>
      </c>
      <c r="I16" s="29">
        <v>0</v>
      </c>
      <c r="J16" s="29">
        <v>743</v>
      </c>
      <c r="K16" s="29">
        <v>5</v>
      </c>
      <c r="L16" s="29">
        <v>0</v>
      </c>
      <c r="M16" s="29">
        <v>0</v>
      </c>
      <c r="N16" s="29">
        <v>748</v>
      </c>
      <c r="O16" s="6">
        <f t="shared" si="0"/>
        <v>154.5</v>
      </c>
      <c r="P16" s="6">
        <f t="shared" si="1"/>
        <v>309</v>
      </c>
      <c r="Q16" s="6">
        <f t="shared" si="2"/>
        <v>386.25</v>
      </c>
    </row>
    <row r="17" spans="1:17" ht="14.4" x14ac:dyDescent="0.25">
      <c r="A17" s="5" t="s">
        <v>32</v>
      </c>
      <c r="B17" s="29">
        <v>13</v>
      </c>
      <c r="C17" s="29">
        <v>79.873999999999995</v>
      </c>
      <c r="D17" s="29">
        <v>35351.732400000001</v>
      </c>
      <c r="E17" s="29">
        <v>720</v>
      </c>
      <c r="F17" s="29">
        <v>28</v>
      </c>
      <c r="G17" s="29">
        <v>0</v>
      </c>
      <c r="H17" s="29">
        <v>0</v>
      </c>
      <c r="I17" s="29">
        <v>0</v>
      </c>
      <c r="J17" s="29">
        <v>743</v>
      </c>
      <c r="K17" s="29">
        <v>5</v>
      </c>
      <c r="L17" s="29">
        <v>0</v>
      </c>
      <c r="M17" s="29">
        <v>0</v>
      </c>
      <c r="N17" s="29">
        <v>748</v>
      </c>
      <c r="O17" s="6">
        <f t="shared" si="0"/>
        <v>154.5</v>
      </c>
      <c r="P17" s="6">
        <f t="shared" si="1"/>
        <v>309</v>
      </c>
      <c r="Q17" s="6">
        <f t="shared" si="2"/>
        <v>386.25</v>
      </c>
    </row>
    <row r="18" spans="1:17" ht="14.4" x14ac:dyDescent="0.25">
      <c r="A18" s="5" t="s">
        <v>32</v>
      </c>
      <c r="B18" s="29">
        <v>14</v>
      </c>
      <c r="C18" s="29">
        <v>90.552000000000007</v>
      </c>
      <c r="D18" s="29">
        <v>36431.737500000003</v>
      </c>
      <c r="E18" s="29">
        <v>713</v>
      </c>
      <c r="F18" s="29">
        <v>35</v>
      </c>
      <c r="G18" s="29">
        <v>0</v>
      </c>
      <c r="H18" s="29">
        <v>0</v>
      </c>
      <c r="I18" s="29">
        <v>0</v>
      </c>
      <c r="J18" s="29">
        <v>741</v>
      </c>
      <c r="K18" s="29">
        <v>6</v>
      </c>
      <c r="L18" s="29">
        <v>1</v>
      </c>
      <c r="M18" s="29">
        <v>0</v>
      </c>
      <c r="N18" s="29">
        <v>748</v>
      </c>
      <c r="O18" s="6">
        <f t="shared" si="0"/>
        <v>154.5</v>
      </c>
      <c r="P18" s="6">
        <f t="shared" si="1"/>
        <v>309</v>
      </c>
      <c r="Q18" s="6">
        <f t="shared" si="2"/>
        <v>386.25</v>
      </c>
    </row>
    <row r="19" spans="1:17" ht="14.4" x14ac:dyDescent="0.25">
      <c r="A19" s="5" t="s">
        <v>32</v>
      </c>
      <c r="B19" s="29">
        <v>15</v>
      </c>
      <c r="C19" s="29">
        <v>102.842</v>
      </c>
      <c r="D19" s="29">
        <v>37608.653100000003</v>
      </c>
      <c r="E19" s="29">
        <v>710</v>
      </c>
      <c r="F19" s="29">
        <v>38</v>
      </c>
      <c r="G19" s="29">
        <v>0</v>
      </c>
      <c r="H19" s="29">
        <v>0</v>
      </c>
      <c r="I19" s="29">
        <v>0</v>
      </c>
      <c r="J19" s="29">
        <v>740</v>
      </c>
      <c r="K19" s="29">
        <v>5</v>
      </c>
      <c r="L19" s="29">
        <v>3</v>
      </c>
      <c r="M19" s="29">
        <v>0</v>
      </c>
      <c r="N19" s="29">
        <v>748</v>
      </c>
      <c r="O19" s="6">
        <f t="shared" si="0"/>
        <v>154.5</v>
      </c>
      <c r="P19" s="6">
        <f t="shared" si="1"/>
        <v>309</v>
      </c>
      <c r="Q19" s="6">
        <f t="shared" si="2"/>
        <v>386.25</v>
      </c>
    </row>
    <row r="20" spans="1:17" ht="14.4" x14ac:dyDescent="0.25">
      <c r="A20" s="5" t="s">
        <v>32</v>
      </c>
      <c r="B20" s="29">
        <v>16</v>
      </c>
      <c r="C20" s="29">
        <v>113.634</v>
      </c>
      <c r="D20" s="29">
        <v>38452.788500000002</v>
      </c>
      <c r="E20" s="29">
        <v>700</v>
      </c>
      <c r="F20" s="29">
        <v>47</v>
      </c>
      <c r="G20" s="29">
        <v>1</v>
      </c>
      <c r="H20" s="29">
        <v>0</v>
      </c>
      <c r="I20" s="29">
        <v>0</v>
      </c>
      <c r="J20" s="29">
        <v>738</v>
      </c>
      <c r="K20" s="29">
        <v>6</v>
      </c>
      <c r="L20" s="29">
        <v>4</v>
      </c>
      <c r="M20" s="29">
        <v>0</v>
      </c>
      <c r="N20" s="29">
        <v>748</v>
      </c>
      <c r="O20" s="6">
        <f t="shared" si="0"/>
        <v>154.5</v>
      </c>
      <c r="P20" s="6">
        <f t="shared" si="1"/>
        <v>309</v>
      </c>
      <c r="Q20" s="6">
        <f t="shared" si="2"/>
        <v>386.25</v>
      </c>
    </row>
    <row r="21" spans="1:17" ht="14.4" x14ac:dyDescent="0.25">
      <c r="A21" s="5" t="s">
        <v>32</v>
      </c>
      <c r="B21" s="29">
        <v>17</v>
      </c>
      <c r="C21" s="29">
        <v>124.63200000000001</v>
      </c>
      <c r="D21" s="29">
        <v>39142.015700000004</v>
      </c>
      <c r="E21" s="29">
        <v>690</v>
      </c>
      <c r="F21" s="29">
        <v>57</v>
      </c>
      <c r="G21" s="29">
        <v>1</v>
      </c>
      <c r="H21" s="29">
        <v>0</v>
      </c>
      <c r="I21" s="29">
        <v>0</v>
      </c>
      <c r="J21" s="29">
        <v>733</v>
      </c>
      <c r="K21" s="29">
        <v>10</v>
      </c>
      <c r="L21" s="29">
        <v>5</v>
      </c>
      <c r="M21" s="29">
        <v>0</v>
      </c>
      <c r="N21" s="29">
        <v>748</v>
      </c>
      <c r="O21" s="6">
        <f t="shared" si="0"/>
        <v>154.5</v>
      </c>
      <c r="P21" s="6">
        <f t="shared" si="1"/>
        <v>309</v>
      </c>
      <c r="Q21" s="6">
        <f t="shared" si="2"/>
        <v>386.25</v>
      </c>
    </row>
    <row r="22" spans="1:17" ht="14.4" x14ac:dyDescent="0.25">
      <c r="A22" s="5" t="s">
        <v>32</v>
      </c>
      <c r="B22" s="29">
        <v>18</v>
      </c>
      <c r="C22" s="29">
        <v>134.89099999999999</v>
      </c>
      <c r="D22" s="29">
        <v>39685.793599999997</v>
      </c>
      <c r="E22" s="29">
        <v>676</v>
      </c>
      <c r="F22" s="29">
        <v>69</v>
      </c>
      <c r="G22" s="29">
        <v>3</v>
      </c>
      <c r="H22" s="29">
        <v>0</v>
      </c>
      <c r="I22" s="29">
        <v>0</v>
      </c>
      <c r="J22" s="29">
        <v>732</v>
      </c>
      <c r="K22" s="29">
        <v>11</v>
      </c>
      <c r="L22" s="29">
        <v>5</v>
      </c>
      <c r="M22" s="29">
        <v>0</v>
      </c>
      <c r="N22" s="29">
        <v>748</v>
      </c>
      <c r="O22" s="6">
        <f t="shared" si="0"/>
        <v>154.5</v>
      </c>
      <c r="P22" s="6">
        <f t="shared" si="1"/>
        <v>309</v>
      </c>
      <c r="Q22" s="6">
        <f t="shared" si="2"/>
        <v>386.25</v>
      </c>
    </row>
    <row r="23" spans="1:17" ht="14.4" x14ac:dyDescent="0.25">
      <c r="A23" s="5" t="s">
        <v>32</v>
      </c>
      <c r="B23" s="29">
        <v>19</v>
      </c>
      <c r="C23" s="29">
        <v>145.274</v>
      </c>
      <c r="D23" s="29">
        <v>40168.927799999998</v>
      </c>
      <c r="E23" s="29">
        <v>667</v>
      </c>
      <c r="F23" s="29">
        <v>77</v>
      </c>
      <c r="G23" s="29">
        <v>4</v>
      </c>
      <c r="H23" s="29">
        <v>0</v>
      </c>
      <c r="I23" s="29">
        <v>0</v>
      </c>
      <c r="J23" s="29">
        <v>730</v>
      </c>
      <c r="K23" s="29">
        <v>10</v>
      </c>
      <c r="L23" s="29">
        <v>8</v>
      </c>
      <c r="M23" s="29">
        <v>0</v>
      </c>
      <c r="N23" s="29">
        <v>748</v>
      </c>
      <c r="O23" s="6">
        <f t="shared" si="0"/>
        <v>154.5</v>
      </c>
      <c r="P23" s="6">
        <f t="shared" si="1"/>
        <v>309</v>
      </c>
      <c r="Q23" s="6">
        <f t="shared" si="2"/>
        <v>386.25</v>
      </c>
    </row>
    <row r="24" spans="1:17" ht="14.4" x14ac:dyDescent="0.25">
      <c r="A24" s="5" t="s">
        <v>32</v>
      </c>
      <c r="B24" s="29">
        <v>20</v>
      </c>
      <c r="C24" s="29">
        <v>156.309</v>
      </c>
      <c r="D24" s="29">
        <v>40619.3243</v>
      </c>
      <c r="E24" s="29">
        <v>657</v>
      </c>
      <c r="F24" s="29">
        <v>86</v>
      </c>
      <c r="G24" s="29">
        <v>5</v>
      </c>
      <c r="H24" s="29">
        <v>0</v>
      </c>
      <c r="I24" s="29">
        <v>0</v>
      </c>
      <c r="J24" s="29">
        <v>726</v>
      </c>
      <c r="K24" s="29">
        <v>14</v>
      </c>
      <c r="L24" s="29">
        <v>8</v>
      </c>
      <c r="M24" s="29">
        <v>0</v>
      </c>
      <c r="N24" s="29">
        <v>748</v>
      </c>
      <c r="O24" s="6">
        <f t="shared" si="0"/>
        <v>154.5</v>
      </c>
      <c r="P24" s="6">
        <f t="shared" si="1"/>
        <v>309</v>
      </c>
      <c r="Q24" s="6">
        <f t="shared" si="2"/>
        <v>386.25</v>
      </c>
    </row>
    <row r="25" spans="1:17" ht="14.4" x14ac:dyDescent="0.25">
      <c r="A25" s="5" t="s">
        <v>32</v>
      </c>
      <c r="B25" s="29">
        <v>21</v>
      </c>
      <c r="C25" s="29">
        <v>165.66300000000001</v>
      </c>
      <c r="D25" s="29">
        <v>40974.279600000002</v>
      </c>
      <c r="E25" s="29">
        <v>649</v>
      </c>
      <c r="F25" s="29">
        <v>93</v>
      </c>
      <c r="G25" s="29">
        <v>6</v>
      </c>
      <c r="H25" s="29">
        <v>0</v>
      </c>
      <c r="I25" s="29">
        <v>0</v>
      </c>
      <c r="J25" s="29">
        <v>723</v>
      </c>
      <c r="K25" s="29">
        <v>16</v>
      </c>
      <c r="L25" s="29">
        <v>8</v>
      </c>
      <c r="M25" s="29">
        <v>1</v>
      </c>
      <c r="N25" s="29">
        <v>748</v>
      </c>
      <c r="O25" s="6">
        <f t="shared" si="0"/>
        <v>154.5</v>
      </c>
      <c r="P25" s="6">
        <f t="shared" si="1"/>
        <v>309</v>
      </c>
      <c r="Q25" s="6">
        <f t="shared" si="2"/>
        <v>386.25</v>
      </c>
    </row>
    <row r="26" spans="1:17" ht="14.4" x14ac:dyDescent="0.25">
      <c r="A26" s="5" t="s">
        <v>32</v>
      </c>
      <c r="B26" s="29">
        <v>22</v>
      </c>
      <c r="C26" s="29">
        <v>176.04499999999999</v>
      </c>
      <c r="D26" s="29">
        <v>41367.008999999998</v>
      </c>
      <c r="E26" s="29">
        <v>640</v>
      </c>
      <c r="F26" s="29">
        <v>102</v>
      </c>
      <c r="G26" s="29">
        <v>6</v>
      </c>
      <c r="H26" s="29">
        <v>0</v>
      </c>
      <c r="I26" s="29">
        <v>0</v>
      </c>
      <c r="J26" s="29">
        <v>718</v>
      </c>
      <c r="K26" s="29">
        <v>20</v>
      </c>
      <c r="L26" s="29">
        <v>9</v>
      </c>
      <c r="M26" s="29">
        <v>1</v>
      </c>
      <c r="N26" s="29">
        <v>748</v>
      </c>
      <c r="O26" s="6">
        <f t="shared" si="0"/>
        <v>154.5</v>
      </c>
      <c r="P26" s="6">
        <f t="shared" si="1"/>
        <v>309</v>
      </c>
      <c r="Q26" s="6">
        <f t="shared" si="2"/>
        <v>386.25</v>
      </c>
    </row>
    <row r="27" spans="1:17" ht="14.4" x14ac:dyDescent="0.25">
      <c r="A27" s="5" t="s">
        <v>32</v>
      </c>
      <c r="B27" s="29">
        <v>23</v>
      </c>
      <c r="C27" s="29">
        <v>186.245</v>
      </c>
      <c r="D27" s="29">
        <v>41733.182500000003</v>
      </c>
      <c r="E27" s="29">
        <v>629</v>
      </c>
      <c r="F27" s="29">
        <v>113</v>
      </c>
      <c r="G27" s="29">
        <v>6</v>
      </c>
      <c r="H27" s="29">
        <v>0</v>
      </c>
      <c r="I27" s="29">
        <v>0</v>
      </c>
      <c r="J27" s="29">
        <v>715</v>
      </c>
      <c r="K27" s="29">
        <v>23</v>
      </c>
      <c r="L27" s="29">
        <v>8</v>
      </c>
      <c r="M27" s="29">
        <v>2</v>
      </c>
      <c r="N27" s="29">
        <v>748</v>
      </c>
      <c r="O27" s="6">
        <f t="shared" si="0"/>
        <v>154.5</v>
      </c>
      <c r="P27" s="6">
        <f t="shared" si="1"/>
        <v>309</v>
      </c>
      <c r="Q27" s="6">
        <f t="shared" si="2"/>
        <v>386.25</v>
      </c>
    </row>
    <row r="28" spans="1:17" ht="14.4" x14ac:dyDescent="0.25">
      <c r="A28" s="5" t="s">
        <v>32</v>
      </c>
      <c r="B28" s="29">
        <v>24</v>
      </c>
      <c r="C28" s="29">
        <v>197.876</v>
      </c>
      <c r="D28" s="29">
        <v>42117.282700000003</v>
      </c>
      <c r="E28" s="29">
        <v>621</v>
      </c>
      <c r="F28" s="29">
        <v>119</v>
      </c>
      <c r="G28" s="29">
        <v>8</v>
      </c>
      <c r="H28" s="29">
        <v>0</v>
      </c>
      <c r="I28" s="29">
        <v>0</v>
      </c>
      <c r="J28" s="29">
        <v>707</v>
      </c>
      <c r="K28" s="29">
        <v>31</v>
      </c>
      <c r="L28" s="29">
        <v>7</v>
      </c>
      <c r="M28" s="29">
        <v>3</v>
      </c>
      <c r="N28" s="29">
        <v>748</v>
      </c>
      <c r="O28" s="6">
        <f t="shared" si="0"/>
        <v>154.5</v>
      </c>
      <c r="P28" s="6">
        <f t="shared" si="1"/>
        <v>309</v>
      </c>
      <c r="Q28" s="6">
        <f t="shared" si="2"/>
        <v>386.25</v>
      </c>
    </row>
    <row r="29" spans="1:17" ht="14.4" x14ac:dyDescent="0.25">
      <c r="A29" s="5" t="s">
        <v>32</v>
      </c>
      <c r="B29" s="29">
        <v>25</v>
      </c>
      <c r="C29" s="29">
        <v>209.858</v>
      </c>
      <c r="D29" s="29">
        <v>42495.341800000002</v>
      </c>
      <c r="E29" s="29">
        <v>616</v>
      </c>
      <c r="F29" s="29">
        <v>124</v>
      </c>
      <c r="G29" s="29">
        <v>8</v>
      </c>
      <c r="H29" s="29">
        <v>0</v>
      </c>
      <c r="I29" s="29">
        <v>0</v>
      </c>
      <c r="J29" s="29">
        <v>697</v>
      </c>
      <c r="K29" s="29">
        <v>41</v>
      </c>
      <c r="L29" s="29">
        <v>6</v>
      </c>
      <c r="M29" s="29">
        <v>4</v>
      </c>
      <c r="N29" s="29">
        <v>748</v>
      </c>
      <c r="O29" s="6">
        <f t="shared" si="0"/>
        <v>154.5</v>
      </c>
      <c r="P29" s="6">
        <f t="shared" si="1"/>
        <v>309</v>
      </c>
      <c r="Q29" s="6">
        <f t="shared" si="2"/>
        <v>386.25</v>
      </c>
    </row>
    <row r="30" spans="1:17" ht="14.4" x14ac:dyDescent="0.25">
      <c r="A30" s="5" t="s">
        <v>32</v>
      </c>
      <c r="B30" s="29">
        <v>26</v>
      </c>
      <c r="C30" s="29">
        <v>223.393</v>
      </c>
      <c r="D30" s="29">
        <v>42915.7428</v>
      </c>
      <c r="E30" s="29">
        <v>608</v>
      </c>
      <c r="F30" s="29">
        <v>132</v>
      </c>
      <c r="G30" s="29">
        <v>8</v>
      </c>
      <c r="H30" s="29">
        <v>0</v>
      </c>
      <c r="I30" s="29">
        <v>0</v>
      </c>
      <c r="J30" s="29">
        <v>687</v>
      </c>
      <c r="K30" s="29">
        <v>51</v>
      </c>
      <c r="L30" s="29">
        <v>6</v>
      </c>
      <c r="M30" s="29">
        <v>4</v>
      </c>
      <c r="N30" s="29">
        <v>748</v>
      </c>
      <c r="O30" s="6">
        <f t="shared" si="0"/>
        <v>154.5</v>
      </c>
      <c r="P30" s="6">
        <f t="shared" si="1"/>
        <v>309</v>
      </c>
      <c r="Q30" s="6">
        <f t="shared" si="2"/>
        <v>386.25</v>
      </c>
    </row>
    <row r="31" spans="1:17" ht="14.4" x14ac:dyDescent="0.25">
      <c r="A31" s="5" t="s">
        <v>32</v>
      </c>
      <c r="B31" s="29">
        <v>27</v>
      </c>
      <c r="C31" s="29">
        <v>234.27699999999999</v>
      </c>
      <c r="D31" s="29">
        <v>43243.293299999998</v>
      </c>
      <c r="E31" s="29">
        <v>601</v>
      </c>
      <c r="F31" s="29">
        <v>137</v>
      </c>
      <c r="G31" s="29">
        <v>9</v>
      </c>
      <c r="H31" s="29">
        <v>1</v>
      </c>
      <c r="I31" s="29">
        <v>0</v>
      </c>
      <c r="J31" s="29">
        <v>684</v>
      </c>
      <c r="K31" s="29">
        <v>54</v>
      </c>
      <c r="L31" s="29">
        <v>6</v>
      </c>
      <c r="M31" s="29">
        <v>4</v>
      </c>
      <c r="N31" s="29">
        <v>748</v>
      </c>
      <c r="O31" s="6">
        <f>$U$49</f>
        <v>154.5</v>
      </c>
      <c r="P31" s="6">
        <f>$U$50</f>
        <v>309</v>
      </c>
      <c r="Q31" s="6">
        <f>$U$51</f>
        <v>386.25</v>
      </c>
    </row>
    <row r="32" spans="1:17" ht="14.4" x14ac:dyDescent="0.25">
      <c r="A32" s="5" t="s">
        <v>32</v>
      </c>
      <c r="B32" s="29">
        <v>28</v>
      </c>
      <c r="C32" s="29">
        <v>234.477</v>
      </c>
      <c r="D32" s="29">
        <v>43249.346700000002</v>
      </c>
      <c r="E32" s="29">
        <v>601</v>
      </c>
      <c r="F32" s="29">
        <v>137</v>
      </c>
      <c r="G32" s="29">
        <v>9</v>
      </c>
      <c r="H32" s="29">
        <v>1</v>
      </c>
      <c r="I32" s="29">
        <v>0</v>
      </c>
      <c r="J32" s="29">
        <v>684</v>
      </c>
      <c r="K32" s="29">
        <v>54</v>
      </c>
      <c r="L32" s="29">
        <v>6</v>
      </c>
      <c r="M32" s="29">
        <v>4</v>
      </c>
      <c r="N32" s="29">
        <v>748</v>
      </c>
      <c r="O32" s="6">
        <f>$U$49</f>
        <v>154.5</v>
      </c>
      <c r="P32" s="6">
        <f>$U$50</f>
        <v>309</v>
      </c>
      <c r="Q32" s="6">
        <f>$U$51</f>
        <v>386.25</v>
      </c>
    </row>
    <row r="33" spans="1:24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U33" s="2"/>
      <c r="V33" s="2"/>
    </row>
    <row r="39" spans="1:24" ht="14.4" x14ac:dyDescent="0.25">
      <c r="B39" s="25">
        <v>0</v>
      </c>
      <c r="C39" s="25">
        <v>0</v>
      </c>
      <c r="D39" s="25">
        <v>0</v>
      </c>
      <c r="E39" s="25">
        <v>602</v>
      </c>
      <c r="F39" s="25">
        <v>0</v>
      </c>
      <c r="G39" s="25">
        <v>0</v>
      </c>
      <c r="H39" s="25">
        <v>0</v>
      </c>
      <c r="I39" s="25">
        <v>0</v>
      </c>
      <c r="J39" s="25">
        <v>602</v>
      </c>
      <c r="K39" s="25">
        <v>0</v>
      </c>
      <c r="L39" s="25">
        <v>0</v>
      </c>
      <c r="M39" s="25">
        <v>0</v>
      </c>
      <c r="N39" s="25">
        <v>602</v>
      </c>
    </row>
    <row r="40" spans="1:24" ht="14.4" x14ac:dyDescent="0.25">
      <c r="B40" s="25">
        <v>1</v>
      </c>
      <c r="C40" s="25">
        <v>76.8</v>
      </c>
      <c r="D40" s="25">
        <v>1786.4378999999999</v>
      </c>
      <c r="E40" s="25">
        <v>602</v>
      </c>
      <c r="F40" s="25">
        <v>0</v>
      </c>
      <c r="G40" s="25">
        <v>0</v>
      </c>
      <c r="H40" s="25">
        <v>0</v>
      </c>
      <c r="I40" s="25">
        <v>0</v>
      </c>
      <c r="J40" s="25">
        <v>602</v>
      </c>
      <c r="K40" s="25">
        <v>0</v>
      </c>
      <c r="L40" s="25">
        <v>0</v>
      </c>
      <c r="M40" s="25">
        <v>0</v>
      </c>
      <c r="N40" s="25">
        <v>602</v>
      </c>
    </row>
    <row r="41" spans="1:24" ht="14.4" x14ac:dyDescent="0.25">
      <c r="B41" s="25">
        <v>2</v>
      </c>
      <c r="C41" s="25">
        <v>80.066000000000003</v>
      </c>
      <c r="D41" s="25">
        <v>1862.4050999999999</v>
      </c>
      <c r="E41" s="25">
        <v>601</v>
      </c>
      <c r="F41" s="25">
        <v>1</v>
      </c>
      <c r="G41" s="25">
        <v>0</v>
      </c>
      <c r="H41" s="25">
        <v>0</v>
      </c>
      <c r="I41" s="25">
        <v>0</v>
      </c>
      <c r="J41" s="25">
        <v>602</v>
      </c>
      <c r="K41" s="25">
        <v>0</v>
      </c>
      <c r="L41" s="25">
        <v>0</v>
      </c>
      <c r="M41" s="25">
        <v>0</v>
      </c>
      <c r="N41" s="25">
        <v>602</v>
      </c>
    </row>
    <row r="42" spans="1:24" ht="14.4" x14ac:dyDescent="0.25">
      <c r="B42" s="25">
        <v>3</v>
      </c>
      <c r="C42" s="25">
        <v>160.87700000000001</v>
      </c>
      <c r="D42" s="25">
        <v>3118.7069000000001</v>
      </c>
      <c r="E42" s="25">
        <v>569</v>
      </c>
      <c r="F42" s="25">
        <v>33</v>
      </c>
      <c r="G42" s="25">
        <v>0</v>
      </c>
      <c r="H42" s="25">
        <v>0</v>
      </c>
      <c r="I42" s="25">
        <v>0</v>
      </c>
      <c r="J42" s="25">
        <v>573</v>
      </c>
      <c r="K42" s="25">
        <v>28</v>
      </c>
      <c r="L42" s="25">
        <v>0</v>
      </c>
      <c r="M42" s="25">
        <v>1</v>
      </c>
      <c r="N42" s="25">
        <v>602</v>
      </c>
    </row>
    <row r="43" spans="1:24" ht="14.4" x14ac:dyDescent="0.25">
      <c r="B43" s="25">
        <v>4</v>
      </c>
      <c r="C43" s="25">
        <v>209.249</v>
      </c>
      <c r="D43" s="25">
        <v>3641.8703999999998</v>
      </c>
      <c r="E43" s="25">
        <v>523</v>
      </c>
      <c r="F43" s="25">
        <v>79</v>
      </c>
      <c r="G43" s="25">
        <v>0</v>
      </c>
      <c r="H43" s="25">
        <v>0</v>
      </c>
      <c r="I43" s="25">
        <v>0</v>
      </c>
      <c r="J43" s="25">
        <v>556</v>
      </c>
      <c r="K43" s="25">
        <v>45</v>
      </c>
      <c r="L43" s="25">
        <v>0</v>
      </c>
      <c r="M43" s="25">
        <v>1</v>
      </c>
      <c r="N43" s="25">
        <v>602</v>
      </c>
    </row>
    <row r="44" spans="1:24" ht="15" thickBot="1" x14ac:dyDescent="0.3">
      <c r="B44" s="25">
        <v>5</v>
      </c>
      <c r="C44" s="25">
        <v>294.06400000000002</v>
      </c>
      <c r="D44" s="25">
        <v>4187.7129000000004</v>
      </c>
      <c r="E44" s="25">
        <v>496</v>
      </c>
      <c r="F44" s="25">
        <v>105</v>
      </c>
      <c r="G44" s="25">
        <v>1</v>
      </c>
      <c r="H44" s="25">
        <v>0</v>
      </c>
      <c r="I44" s="25">
        <v>0</v>
      </c>
      <c r="J44" s="25">
        <v>543</v>
      </c>
      <c r="K44" s="25">
        <v>31</v>
      </c>
      <c r="L44" s="25">
        <v>27</v>
      </c>
      <c r="M44" s="25">
        <v>1</v>
      </c>
      <c r="N44" s="25">
        <v>602</v>
      </c>
    </row>
    <row r="45" spans="1:24" ht="15" thickBot="1" x14ac:dyDescent="0.3">
      <c r="B45" s="25">
        <v>6</v>
      </c>
      <c r="C45" s="25">
        <v>294.07100000000003</v>
      </c>
      <c r="D45" s="25">
        <v>4122.5832</v>
      </c>
      <c r="E45" s="25">
        <v>495</v>
      </c>
      <c r="F45" s="25">
        <v>106</v>
      </c>
      <c r="G45" s="25">
        <v>0</v>
      </c>
      <c r="H45" s="25">
        <v>1</v>
      </c>
      <c r="I45" s="25">
        <v>0</v>
      </c>
      <c r="J45" s="25">
        <v>543</v>
      </c>
      <c r="K45" s="25">
        <v>31</v>
      </c>
      <c r="L45" s="25">
        <v>27</v>
      </c>
      <c r="M45" s="25">
        <v>1</v>
      </c>
      <c r="N45" s="25">
        <v>602</v>
      </c>
      <c r="T45" s="30" t="s">
        <v>29</v>
      </c>
      <c r="U45" s="31"/>
      <c r="V45" s="31"/>
      <c r="W45" s="31"/>
      <c r="X45" s="32"/>
    </row>
    <row r="46" spans="1:24" ht="14.4" x14ac:dyDescent="0.25">
      <c r="B46" s="25">
        <v>7</v>
      </c>
      <c r="C46" s="25">
        <v>299.43700000000001</v>
      </c>
      <c r="D46" s="25">
        <v>4163.5442000000003</v>
      </c>
      <c r="E46" s="25">
        <v>495</v>
      </c>
      <c r="F46" s="25">
        <v>105</v>
      </c>
      <c r="G46" s="25">
        <v>1</v>
      </c>
      <c r="H46" s="25">
        <v>1</v>
      </c>
      <c r="I46" s="25">
        <v>0</v>
      </c>
      <c r="J46" s="25">
        <v>543</v>
      </c>
      <c r="K46" s="25">
        <v>30</v>
      </c>
      <c r="L46" s="25">
        <v>28</v>
      </c>
      <c r="M46" s="25">
        <v>1</v>
      </c>
      <c r="N46" s="25">
        <v>602</v>
      </c>
      <c r="T46" s="16" t="s">
        <v>23</v>
      </c>
      <c r="U46" s="17">
        <v>14516.1981</v>
      </c>
      <c r="V46" s="19" t="s">
        <v>20</v>
      </c>
      <c r="W46" s="18" t="s">
        <v>30</v>
      </c>
      <c r="X46" s="18" t="s">
        <v>31</v>
      </c>
    </row>
    <row r="47" spans="1:24" ht="14.4" x14ac:dyDescent="0.25">
      <c r="B47" s="25">
        <v>8</v>
      </c>
      <c r="C47" s="25">
        <v>273.56200000000001</v>
      </c>
      <c r="D47" s="25">
        <v>3384.7312999999999</v>
      </c>
      <c r="E47" s="25">
        <v>494</v>
      </c>
      <c r="F47" s="25">
        <v>100</v>
      </c>
      <c r="G47" s="25">
        <v>4</v>
      </c>
      <c r="H47" s="25">
        <v>4</v>
      </c>
      <c r="I47" s="25">
        <v>0</v>
      </c>
      <c r="J47" s="25">
        <v>543</v>
      </c>
      <c r="K47" s="25">
        <v>30</v>
      </c>
      <c r="L47" s="25">
        <v>24</v>
      </c>
      <c r="M47" s="25">
        <v>5</v>
      </c>
      <c r="N47" s="25">
        <v>602</v>
      </c>
      <c r="T47" s="10" t="s">
        <v>24</v>
      </c>
      <c r="U47" s="11">
        <v>12.792</v>
      </c>
      <c r="V47" s="20" t="s">
        <v>5</v>
      </c>
      <c r="W47" s="12">
        <f>U47/$U$48</f>
        <v>8.2796116504854373E-4</v>
      </c>
      <c r="X47" s="13">
        <f>W47*100</f>
        <v>8.279611650485437E-2</v>
      </c>
    </row>
    <row r="48" spans="1:24" x14ac:dyDescent="0.25">
      <c r="T48" s="14" t="s">
        <v>28</v>
      </c>
      <c r="U48" s="11">
        <v>15450</v>
      </c>
      <c r="V48" s="20" t="s">
        <v>5</v>
      </c>
      <c r="W48" s="12">
        <f>U48/$U$48</f>
        <v>1</v>
      </c>
      <c r="X48" s="13">
        <f t="shared" ref="X48:X51" si="3">W48*100</f>
        <v>100</v>
      </c>
    </row>
    <row r="49" spans="20:24" x14ac:dyDescent="0.25">
      <c r="T49" s="14" t="s">
        <v>25</v>
      </c>
      <c r="U49" s="15">
        <f>0.01*$U$48</f>
        <v>154.5</v>
      </c>
      <c r="V49" s="20" t="s">
        <v>5</v>
      </c>
      <c r="W49" s="12">
        <f>U49/$U$48</f>
        <v>0.01</v>
      </c>
      <c r="X49" s="13">
        <f t="shared" si="3"/>
        <v>1</v>
      </c>
    </row>
    <row r="50" spans="20:24" x14ac:dyDescent="0.25">
      <c r="T50" s="14" t="s">
        <v>26</v>
      </c>
      <c r="U50" s="15">
        <f>0.02*$U$48</f>
        <v>309</v>
      </c>
      <c r="V50" s="20" t="s">
        <v>5</v>
      </c>
      <c r="W50" s="12">
        <f>U50/$U$48</f>
        <v>0.02</v>
      </c>
      <c r="X50" s="13">
        <f t="shared" si="3"/>
        <v>2</v>
      </c>
    </row>
    <row r="51" spans="20:24" x14ac:dyDescent="0.25">
      <c r="T51" s="14" t="s">
        <v>27</v>
      </c>
      <c r="U51" s="15">
        <f>0.025*$U$48</f>
        <v>386.25</v>
      </c>
      <c r="V51" s="20" t="s">
        <v>5</v>
      </c>
      <c r="W51" s="12">
        <f>U51/$U$48</f>
        <v>2.5000000000000001E-2</v>
      </c>
      <c r="X51" s="13">
        <f t="shared" si="3"/>
        <v>2.5</v>
      </c>
    </row>
  </sheetData>
  <mergeCells count="4">
    <mergeCell ref="A1:N1"/>
    <mergeCell ref="O1:Q2"/>
    <mergeCell ref="T45:X45"/>
    <mergeCell ref="A33:Q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CB7D-AF45-4480-82AA-D13039B04EF5}">
  <dimension ref="A1:Z59"/>
  <sheetViews>
    <sheetView topLeftCell="K1" zoomScaleNormal="100" workbookViewId="0">
      <pane ySplit="3" topLeftCell="A4" activePane="bottomLeft" state="frozen"/>
      <selection activeCell="R9" sqref="R9"/>
      <selection pane="bottomLeft" activeCell="Y9" sqref="Y9"/>
    </sheetView>
  </sheetViews>
  <sheetFormatPr defaultColWidth="9.109375" defaultRowHeight="13.8" x14ac:dyDescent="0.25"/>
  <cols>
    <col min="1" max="1" width="12" style="2" customWidth="1"/>
    <col min="2" max="2" width="12.88671875" style="1" customWidth="1"/>
    <col min="3" max="3" width="19.109375" style="1" customWidth="1"/>
    <col min="4" max="4" width="10" style="1" bestFit="1" customWidth="1"/>
    <col min="5" max="14" width="9.109375" style="1" customWidth="1"/>
    <col min="15" max="19" width="9.109375" style="1"/>
    <col min="20" max="20" width="29.33203125" style="1" customWidth="1"/>
    <col min="21" max="21" width="9.6640625" style="1" bestFit="1" customWidth="1"/>
    <col min="22" max="22" width="7.88671875" style="1" customWidth="1"/>
    <col min="23" max="23" width="12.33203125" style="1" customWidth="1"/>
    <col min="24" max="24" width="11.44140625" style="1" customWidth="1"/>
    <col min="25" max="16384" width="9.109375" style="1"/>
  </cols>
  <sheetData>
    <row r="1" spans="1:26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6" t="s">
        <v>21</v>
      </c>
      <c r="P1" s="36"/>
      <c r="Q1" s="37"/>
    </row>
    <row r="2" spans="1:26" ht="14.4" thickBot="1" x14ac:dyDescent="0.3">
      <c r="A2" s="8" t="s">
        <v>1</v>
      </c>
      <c r="B2" s="4" t="s">
        <v>2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4" t="s">
        <v>3</v>
      </c>
      <c r="O2" s="38"/>
      <c r="P2" s="38"/>
      <c r="Q2" s="39"/>
    </row>
    <row r="3" spans="1:26" ht="14.4" thickBot="1" x14ac:dyDescent="0.3">
      <c r="A3" s="9" t="s">
        <v>4</v>
      </c>
      <c r="B3" s="27"/>
      <c r="C3" s="27" t="s">
        <v>5</v>
      </c>
      <c r="D3" s="27" t="s">
        <v>20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 t="s">
        <v>6</v>
      </c>
      <c r="P3" s="27" t="s">
        <v>7</v>
      </c>
      <c r="Q3" s="28" t="s">
        <v>8</v>
      </c>
      <c r="T3" s="30" t="s">
        <v>29</v>
      </c>
      <c r="U3" s="31"/>
      <c r="V3" s="31"/>
      <c r="W3" s="31"/>
      <c r="X3" s="32"/>
    </row>
    <row r="4" spans="1:26" x14ac:dyDescent="0.25">
      <c r="A4" s="7" t="s">
        <v>22</v>
      </c>
      <c r="B4" s="6">
        <v>0</v>
      </c>
      <c r="C4" s="6">
        <v>0</v>
      </c>
      <c r="D4" s="6">
        <v>0</v>
      </c>
      <c r="E4" s="6">
        <v>272</v>
      </c>
      <c r="F4" s="6">
        <v>0</v>
      </c>
      <c r="G4" s="6">
        <v>0</v>
      </c>
      <c r="H4" s="6">
        <v>0</v>
      </c>
      <c r="I4" s="6">
        <v>0</v>
      </c>
      <c r="J4" s="6">
        <v>272</v>
      </c>
      <c r="K4" s="6">
        <v>0</v>
      </c>
      <c r="L4" s="6">
        <v>0</v>
      </c>
      <c r="M4" s="6">
        <v>0</v>
      </c>
      <c r="N4" s="6">
        <v>272</v>
      </c>
      <c r="O4" s="6">
        <f t="shared" ref="O4:O47" si="0">$U$7</f>
        <v>95.25</v>
      </c>
      <c r="P4" s="6">
        <f t="shared" ref="P4:P47" si="1">$U$8</f>
        <v>190.5</v>
      </c>
      <c r="Q4" s="6">
        <f t="shared" ref="Q4:Q11" si="2">$U$9</f>
        <v>238.125</v>
      </c>
      <c r="T4" s="16" t="s">
        <v>23</v>
      </c>
      <c r="U4" s="17">
        <v>1190.8553999999999</v>
      </c>
      <c r="V4" s="19" t="s">
        <v>20</v>
      </c>
      <c r="W4" s="18" t="s">
        <v>30</v>
      </c>
      <c r="X4" s="18" t="s">
        <v>31</v>
      </c>
    </row>
    <row r="5" spans="1:26" x14ac:dyDescent="0.25">
      <c r="A5" s="5" t="s">
        <v>22</v>
      </c>
      <c r="B5" s="6">
        <v>1</v>
      </c>
      <c r="C5" s="6">
        <v>4</v>
      </c>
      <c r="D5" s="6">
        <v>92.762100000000004</v>
      </c>
      <c r="E5" s="6">
        <v>272</v>
      </c>
      <c r="F5" s="6">
        <v>0</v>
      </c>
      <c r="G5" s="6">
        <v>0</v>
      </c>
      <c r="H5" s="6">
        <v>0</v>
      </c>
      <c r="I5" s="6">
        <v>0</v>
      </c>
      <c r="J5" s="6">
        <v>272</v>
      </c>
      <c r="K5" s="6">
        <v>0</v>
      </c>
      <c r="L5" s="6">
        <v>0</v>
      </c>
      <c r="M5" s="6">
        <v>0</v>
      </c>
      <c r="N5" s="6">
        <v>272</v>
      </c>
      <c r="O5" s="6">
        <f t="shared" si="0"/>
        <v>95.25</v>
      </c>
      <c r="P5" s="6">
        <f t="shared" si="1"/>
        <v>190.5</v>
      </c>
      <c r="Q5" s="6">
        <f t="shared" si="2"/>
        <v>238.125</v>
      </c>
      <c r="T5" s="10" t="s">
        <v>24</v>
      </c>
      <c r="U5" s="11">
        <v>146.38900000000001</v>
      </c>
      <c r="V5" s="20" t="s">
        <v>5</v>
      </c>
      <c r="W5" s="12">
        <f>U5/$U$6</f>
        <v>1.5368923884514437E-2</v>
      </c>
      <c r="X5" s="13">
        <f>W5*100</f>
        <v>1.5368923884514436</v>
      </c>
    </row>
    <row r="6" spans="1:26" x14ac:dyDescent="0.25">
      <c r="A6" s="5" t="s">
        <v>22</v>
      </c>
      <c r="B6" s="6">
        <v>2</v>
      </c>
      <c r="C6" s="6">
        <v>8</v>
      </c>
      <c r="D6" s="6">
        <v>184.85489999999999</v>
      </c>
      <c r="E6" s="6">
        <v>272</v>
      </c>
      <c r="F6" s="6">
        <v>0</v>
      </c>
      <c r="G6" s="6">
        <v>0</v>
      </c>
      <c r="H6" s="6">
        <v>0</v>
      </c>
      <c r="I6" s="6">
        <v>0</v>
      </c>
      <c r="J6" s="6">
        <v>272</v>
      </c>
      <c r="K6" s="6">
        <v>0</v>
      </c>
      <c r="L6" s="6">
        <v>0</v>
      </c>
      <c r="M6" s="6">
        <v>0</v>
      </c>
      <c r="N6" s="6">
        <v>272</v>
      </c>
      <c r="O6" s="6">
        <f t="shared" si="0"/>
        <v>95.25</v>
      </c>
      <c r="P6" s="6">
        <f t="shared" si="1"/>
        <v>190.5</v>
      </c>
      <c r="Q6" s="6">
        <f t="shared" si="2"/>
        <v>238.125</v>
      </c>
      <c r="T6" s="14" t="s">
        <v>28</v>
      </c>
      <c r="U6" s="11">
        <v>9525</v>
      </c>
      <c r="V6" s="20" t="s">
        <v>5</v>
      </c>
      <c r="W6" s="12">
        <f t="shared" ref="W6:W8" si="3">U6/$U$6</f>
        <v>1</v>
      </c>
      <c r="X6" s="13">
        <f t="shared" ref="X6:X8" si="4">W6*100</f>
        <v>100</v>
      </c>
    </row>
    <row r="7" spans="1:26" x14ac:dyDescent="0.25">
      <c r="A7" s="5" t="s">
        <v>22</v>
      </c>
      <c r="B7" s="6">
        <v>3</v>
      </c>
      <c r="C7" s="6">
        <v>12</v>
      </c>
      <c r="D7" s="6">
        <v>274.28590000000003</v>
      </c>
      <c r="E7" s="6">
        <v>272</v>
      </c>
      <c r="F7" s="6">
        <v>0</v>
      </c>
      <c r="G7" s="6">
        <v>0</v>
      </c>
      <c r="H7" s="6">
        <v>0</v>
      </c>
      <c r="I7" s="6">
        <v>0</v>
      </c>
      <c r="J7" s="6">
        <v>272</v>
      </c>
      <c r="K7" s="6">
        <v>0</v>
      </c>
      <c r="L7" s="6">
        <v>0</v>
      </c>
      <c r="M7" s="6">
        <v>0</v>
      </c>
      <c r="N7" s="6">
        <v>272</v>
      </c>
      <c r="O7" s="6">
        <f t="shared" si="0"/>
        <v>95.25</v>
      </c>
      <c r="P7" s="6">
        <f t="shared" si="1"/>
        <v>190.5</v>
      </c>
      <c r="Q7" s="6">
        <f t="shared" si="2"/>
        <v>238.125</v>
      </c>
      <c r="T7" s="14" t="s">
        <v>25</v>
      </c>
      <c r="U7" s="15">
        <f>0.01*$U$6</f>
        <v>95.25</v>
      </c>
      <c r="V7" s="20" t="s">
        <v>5</v>
      </c>
      <c r="W7" s="12">
        <f t="shared" si="3"/>
        <v>0.01</v>
      </c>
      <c r="X7" s="13">
        <f t="shared" si="4"/>
        <v>1</v>
      </c>
    </row>
    <row r="8" spans="1:26" x14ac:dyDescent="0.25">
      <c r="A8" s="5" t="s">
        <v>22</v>
      </c>
      <c r="B8" s="6">
        <v>4</v>
      </c>
      <c r="C8" s="6">
        <v>16</v>
      </c>
      <c r="D8" s="6">
        <v>358.92880000000002</v>
      </c>
      <c r="E8" s="6">
        <v>272</v>
      </c>
      <c r="F8" s="6">
        <v>0</v>
      </c>
      <c r="G8" s="6">
        <v>0</v>
      </c>
      <c r="H8" s="6">
        <v>0</v>
      </c>
      <c r="I8" s="6">
        <v>0</v>
      </c>
      <c r="J8" s="6">
        <v>272</v>
      </c>
      <c r="K8" s="6">
        <v>0</v>
      </c>
      <c r="L8" s="6">
        <v>0</v>
      </c>
      <c r="M8" s="6">
        <v>0</v>
      </c>
      <c r="N8" s="6">
        <v>272</v>
      </c>
      <c r="O8" s="6">
        <f t="shared" si="0"/>
        <v>95.25</v>
      </c>
      <c r="P8" s="6">
        <f t="shared" si="1"/>
        <v>190.5</v>
      </c>
      <c r="Q8" s="6">
        <f t="shared" si="2"/>
        <v>238.125</v>
      </c>
      <c r="T8" s="14" t="s">
        <v>26</v>
      </c>
      <c r="U8" s="15">
        <f>0.02*$U$6</f>
        <v>190.5</v>
      </c>
      <c r="V8" s="20" t="s">
        <v>5</v>
      </c>
      <c r="W8" s="12">
        <f t="shared" si="3"/>
        <v>0.02</v>
      </c>
      <c r="X8" s="13">
        <f t="shared" si="4"/>
        <v>2</v>
      </c>
      <c r="Y8" s="1" t="s">
        <v>34</v>
      </c>
      <c r="Z8" s="1" t="s">
        <v>33</v>
      </c>
    </row>
    <row r="9" spans="1:26" x14ac:dyDescent="0.25">
      <c r="A9" s="5" t="s">
        <v>22</v>
      </c>
      <c r="B9" s="6">
        <v>5</v>
      </c>
      <c r="C9" s="6">
        <v>20</v>
      </c>
      <c r="D9" s="6">
        <v>439.02960000000002</v>
      </c>
      <c r="E9" s="6">
        <v>272</v>
      </c>
      <c r="F9" s="6">
        <v>0</v>
      </c>
      <c r="G9" s="6">
        <v>0</v>
      </c>
      <c r="H9" s="6">
        <v>0</v>
      </c>
      <c r="I9" s="6">
        <v>0</v>
      </c>
      <c r="J9" s="6">
        <v>272</v>
      </c>
      <c r="K9" s="6">
        <v>0</v>
      </c>
      <c r="L9" s="6">
        <v>0</v>
      </c>
      <c r="M9" s="6">
        <v>0</v>
      </c>
      <c r="N9" s="6">
        <v>272</v>
      </c>
      <c r="O9" s="6">
        <f t="shared" si="0"/>
        <v>95.25</v>
      </c>
      <c r="P9" s="6">
        <f t="shared" si="1"/>
        <v>190.5</v>
      </c>
      <c r="Q9" s="6">
        <f t="shared" si="2"/>
        <v>238.125</v>
      </c>
      <c r="T9" s="14" t="s">
        <v>27</v>
      </c>
      <c r="U9" s="15">
        <f>0.025*$U$6</f>
        <v>238.125</v>
      </c>
      <c r="V9" s="20" t="s">
        <v>5</v>
      </c>
      <c r="W9" s="12">
        <f>U9/$U$6</f>
        <v>2.5000000000000001E-2</v>
      </c>
      <c r="X9" s="13">
        <f>W9*100</f>
        <v>2.5</v>
      </c>
    </row>
    <row r="10" spans="1:26" x14ac:dyDescent="0.25">
      <c r="A10" s="5" t="s">
        <v>22</v>
      </c>
      <c r="B10" s="6">
        <v>6</v>
      </c>
      <c r="C10" s="6">
        <v>24</v>
      </c>
      <c r="D10" s="6">
        <v>514.36300000000006</v>
      </c>
      <c r="E10" s="6">
        <v>272</v>
      </c>
      <c r="F10" s="6">
        <v>0</v>
      </c>
      <c r="G10" s="6">
        <v>0</v>
      </c>
      <c r="H10" s="6">
        <v>0</v>
      </c>
      <c r="I10" s="6">
        <v>0</v>
      </c>
      <c r="J10" s="6">
        <v>272</v>
      </c>
      <c r="K10" s="6">
        <v>0</v>
      </c>
      <c r="L10" s="6">
        <v>0</v>
      </c>
      <c r="M10" s="6">
        <v>0</v>
      </c>
      <c r="N10" s="6">
        <v>272</v>
      </c>
      <c r="O10" s="6">
        <f t="shared" si="0"/>
        <v>95.25</v>
      </c>
      <c r="P10" s="6">
        <f t="shared" si="1"/>
        <v>190.5</v>
      </c>
      <c r="Q10" s="6">
        <f t="shared" si="2"/>
        <v>238.125</v>
      </c>
      <c r="T10" s="14"/>
      <c r="U10" s="15"/>
      <c r="V10" s="20"/>
      <c r="W10" s="12"/>
      <c r="X10" s="13"/>
    </row>
    <row r="11" spans="1:26" x14ac:dyDescent="0.25">
      <c r="A11" s="5" t="s">
        <v>22</v>
      </c>
      <c r="B11" s="6">
        <v>7</v>
      </c>
      <c r="C11" s="6">
        <v>28</v>
      </c>
      <c r="D11" s="6">
        <v>585.23040000000003</v>
      </c>
      <c r="E11" s="6">
        <v>272</v>
      </c>
      <c r="F11" s="6">
        <v>0</v>
      </c>
      <c r="G11" s="6">
        <v>0</v>
      </c>
      <c r="H11" s="6">
        <v>0</v>
      </c>
      <c r="I11" s="6">
        <v>0</v>
      </c>
      <c r="J11" s="6">
        <v>272</v>
      </c>
      <c r="K11" s="6">
        <v>0</v>
      </c>
      <c r="L11" s="6">
        <v>0</v>
      </c>
      <c r="M11" s="6">
        <v>0</v>
      </c>
      <c r="N11" s="6">
        <v>272</v>
      </c>
      <c r="O11" s="6">
        <f t="shared" si="0"/>
        <v>95.25</v>
      </c>
      <c r="P11" s="6">
        <f t="shared" si="1"/>
        <v>190.5</v>
      </c>
      <c r="Q11" s="6">
        <f t="shared" si="2"/>
        <v>238.125</v>
      </c>
      <c r="T11" s="14"/>
      <c r="U11" s="15"/>
      <c r="V11" s="20"/>
      <c r="W11" s="12"/>
      <c r="X11" s="13"/>
    </row>
    <row r="12" spans="1:26" x14ac:dyDescent="0.25">
      <c r="A12" s="5" t="s">
        <v>22</v>
      </c>
      <c r="B12" s="6">
        <v>8</v>
      </c>
      <c r="C12" s="6">
        <v>32</v>
      </c>
      <c r="D12" s="6">
        <v>653.75819999999999</v>
      </c>
      <c r="E12" s="6">
        <v>272</v>
      </c>
      <c r="F12" s="6">
        <v>0</v>
      </c>
      <c r="G12" s="6">
        <v>0</v>
      </c>
      <c r="H12" s="6">
        <v>0</v>
      </c>
      <c r="I12" s="6">
        <v>0</v>
      </c>
      <c r="J12" s="6">
        <v>272</v>
      </c>
      <c r="K12" s="6">
        <v>0</v>
      </c>
      <c r="L12" s="6">
        <v>0</v>
      </c>
      <c r="M12" s="6">
        <v>0</v>
      </c>
      <c r="N12" s="6">
        <v>272</v>
      </c>
      <c r="O12" s="6">
        <f t="shared" si="0"/>
        <v>95.25</v>
      </c>
      <c r="P12" s="6">
        <f t="shared" si="1"/>
        <v>190.5</v>
      </c>
      <c r="Q12" s="6">
        <f t="shared" ref="Q12:Q47" si="5">$U$9</f>
        <v>238.125</v>
      </c>
      <c r="T12" s="14"/>
      <c r="U12" s="15"/>
      <c r="V12" s="20"/>
      <c r="W12" s="12"/>
      <c r="X12" s="13"/>
    </row>
    <row r="13" spans="1:26" x14ac:dyDescent="0.25">
      <c r="A13" s="5" t="s">
        <v>22</v>
      </c>
      <c r="B13" s="6">
        <v>9</v>
      </c>
      <c r="C13" s="6">
        <v>36</v>
      </c>
      <c r="D13" s="6">
        <v>720.24360000000001</v>
      </c>
      <c r="E13" s="6">
        <v>272</v>
      </c>
      <c r="F13" s="6">
        <v>0</v>
      </c>
      <c r="G13" s="6">
        <v>0</v>
      </c>
      <c r="H13" s="6">
        <v>0</v>
      </c>
      <c r="I13" s="6">
        <v>0</v>
      </c>
      <c r="J13" s="6">
        <v>272</v>
      </c>
      <c r="K13" s="6">
        <v>0</v>
      </c>
      <c r="L13" s="6">
        <v>0</v>
      </c>
      <c r="M13" s="6">
        <v>0</v>
      </c>
      <c r="N13" s="6">
        <v>272</v>
      </c>
      <c r="O13" s="6">
        <f t="shared" si="0"/>
        <v>95.25</v>
      </c>
      <c r="P13" s="6">
        <f t="shared" si="1"/>
        <v>190.5</v>
      </c>
      <c r="Q13" s="6">
        <f t="shared" si="5"/>
        <v>238.125</v>
      </c>
      <c r="T13" s="14"/>
      <c r="U13" s="15"/>
      <c r="V13" s="20"/>
      <c r="W13" s="12"/>
      <c r="X13" s="13"/>
    </row>
    <row r="14" spans="1:26" x14ac:dyDescent="0.25">
      <c r="A14" s="5" t="s">
        <v>22</v>
      </c>
      <c r="B14" s="6">
        <v>10</v>
      </c>
      <c r="C14" s="6">
        <v>40</v>
      </c>
      <c r="D14" s="6">
        <v>784.73310000000004</v>
      </c>
      <c r="E14" s="6">
        <v>272</v>
      </c>
      <c r="F14" s="6">
        <v>0</v>
      </c>
      <c r="G14" s="6">
        <v>0</v>
      </c>
      <c r="H14" s="6">
        <v>0</v>
      </c>
      <c r="I14" s="6">
        <v>0</v>
      </c>
      <c r="J14" s="6">
        <v>272</v>
      </c>
      <c r="K14" s="6">
        <v>0</v>
      </c>
      <c r="L14" s="6">
        <v>0</v>
      </c>
      <c r="M14" s="6">
        <v>0</v>
      </c>
      <c r="N14" s="6">
        <v>272</v>
      </c>
      <c r="O14" s="6">
        <f t="shared" si="0"/>
        <v>95.25</v>
      </c>
      <c r="P14" s="6">
        <f t="shared" si="1"/>
        <v>190.5</v>
      </c>
      <c r="Q14" s="6">
        <f t="shared" si="5"/>
        <v>238.125</v>
      </c>
      <c r="T14" s="14"/>
      <c r="U14" s="15"/>
      <c r="V14" s="20"/>
      <c r="W14" s="12"/>
      <c r="X14" s="13"/>
    </row>
    <row r="15" spans="1:26" x14ac:dyDescent="0.25">
      <c r="A15" s="5" t="s">
        <v>22</v>
      </c>
      <c r="B15" s="6">
        <v>11</v>
      </c>
      <c r="C15" s="6">
        <v>44</v>
      </c>
      <c r="D15" s="6">
        <v>845.57370000000003</v>
      </c>
      <c r="E15" s="6">
        <v>271</v>
      </c>
      <c r="F15" s="6">
        <v>1</v>
      </c>
      <c r="G15" s="6">
        <v>0</v>
      </c>
      <c r="H15" s="6">
        <v>0</v>
      </c>
      <c r="I15" s="6">
        <v>0</v>
      </c>
      <c r="J15" s="6">
        <v>272</v>
      </c>
      <c r="K15" s="6">
        <v>0</v>
      </c>
      <c r="L15" s="6">
        <v>0</v>
      </c>
      <c r="M15" s="6">
        <v>0</v>
      </c>
      <c r="N15" s="6">
        <v>272</v>
      </c>
      <c r="O15" s="6">
        <f t="shared" si="0"/>
        <v>95.25</v>
      </c>
      <c r="P15" s="6">
        <f t="shared" si="1"/>
        <v>190.5</v>
      </c>
      <c r="Q15" s="6">
        <f t="shared" si="5"/>
        <v>238.125</v>
      </c>
      <c r="T15" s="14"/>
      <c r="U15" s="15"/>
      <c r="V15" s="20"/>
      <c r="W15" s="12"/>
      <c r="X15" s="13"/>
    </row>
    <row r="16" spans="1:26" x14ac:dyDescent="0.25">
      <c r="A16" s="5" t="s">
        <v>22</v>
      </c>
      <c r="B16" s="6">
        <v>12</v>
      </c>
      <c r="C16" s="6">
        <v>48</v>
      </c>
      <c r="D16" s="6">
        <v>902.72910000000002</v>
      </c>
      <c r="E16" s="6">
        <v>266</v>
      </c>
      <c r="F16" s="6">
        <v>6</v>
      </c>
      <c r="G16" s="6">
        <v>0</v>
      </c>
      <c r="H16" s="6">
        <v>0</v>
      </c>
      <c r="I16" s="6">
        <v>0</v>
      </c>
      <c r="J16" s="6">
        <v>272</v>
      </c>
      <c r="K16" s="6">
        <v>0</v>
      </c>
      <c r="L16" s="6">
        <v>0</v>
      </c>
      <c r="M16" s="6">
        <v>0</v>
      </c>
      <c r="N16" s="6">
        <v>272</v>
      </c>
      <c r="O16" s="6">
        <f t="shared" si="0"/>
        <v>95.25</v>
      </c>
      <c r="P16" s="6">
        <f t="shared" si="1"/>
        <v>190.5</v>
      </c>
      <c r="Q16" s="6">
        <f t="shared" si="5"/>
        <v>238.125</v>
      </c>
      <c r="T16" s="14"/>
      <c r="U16" s="15"/>
      <c r="V16" s="20"/>
      <c r="W16" s="12"/>
      <c r="X16" s="13"/>
    </row>
    <row r="17" spans="1:24" x14ac:dyDescent="0.25">
      <c r="A17" s="5" t="s">
        <v>22</v>
      </c>
      <c r="B17" s="6">
        <v>13</v>
      </c>
      <c r="C17" s="6">
        <v>52</v>
      </c>
      <c r="D17" s="6">
        <v>957.9443</v>
      </c>
      <c r="E17" s="6">
        <v>262</v>
      </c>
      <c r="F17" s="6">
        <v>10</v>
      </c>
      <c r="G17" s="6">
        <v>0</v>
      </c>
      <c r="H17" s="6">
        <v>0</v>
      </c>
      <c r="I17" s="6">
        <v>0</v>
      </c>
      <c r="J17" s="6">
        <v>272</v>
      </c>
      <c r="K17" s="6">
        <v>0</v>
      </c>
      <c r="L17" s="6">
        <v>0</v>
      </c>
      <c r="M17" s="6">
        <v>0</v>
      </c>
      <c r="N17" s="6">
        <v>272</v>
      </c>
      <c r="O17" s="6">
        <f t="shared" si="0"/>
        <v>95.25</v>
      </c>
      <c r="P17" s="6">
        <f t="shared" si="1"/>
        <v>190.5</v>
      </c>
      <c r="Q17" s="6">
        <f t="shared" si="5"/>
        <v>238.125</v>
      </c>
      <c r="T17" s="14"/>
      <c r="U17" s="15"/>
      <c r="V17" s="20"/>
      <c r="W17" s="12"/>
      <c r="X17" s="13"/>
    </row>
    <row r="18" spans="1:24" x14ac:dyDescent="0.25">
      <c r="A18" s="5" t="s">
        <v>22</v>
      </c>
      <c r="B18" s="6">
        <v>14</v>
      </c>
      <c r="C18" s="6">
        <v>56</v>
      </c>
      <c r="D18" s="6">
        <v>1011.3627</v>
      </c>
      <c r="E18" s="6">
        <v>259</v>
      </c>
      <c r="F18" s="6">
        <v>13</v>
      </c>
      <c r="G18" s="6">
        <v>0</v>
      </c>
      <c r="H18" s="6">
        <v>0</v>
      </c>
      <c r="I18" s="6">
        <v>0</v>
      </c>
      <c r="J18" s="6">
        <v>272</v>
      </c>
      <c r="K18" s="6">
        <v>0</v>
      </c>
      <c r="L18" s="6">
        <v>0</v>
      </c>
      <c r="M18" s="6">
        <v>0</v>
      </c>
      <c r="N18" s="6">
        <v>272</v>
      </c>
      <c r="O18" s="6">
        <f t="shared" si="0"/>
        <v>95.25</v>
      </c>
      <c r="P18" s="6">
        <f t="shared" si="1"/>
        <v>190.5</v>
      </c>
      <c r="Q18" s="6">
        <f t="shared" si="5"/>
        <v>238.125</v>
      </c>
      <c r="T18" s="14"/>
      <c r="U18" s="15"/>
      <c r="V18" s="20"/>
      <c r="W18" s="12"/>
      <c r="X18" s="13"/>
    </row>
    <row r="19" spans="1:24" x14ac:dyDescent="0.25">
      <c r="A19" s="5" t="s">
        <v>22</v>
      </c>
      <c r="B19" s="6">
        <v>15</v>
      </c>
      <c r="C19" s="6">
        <v>60</v>
      </c>
      <c r="D19" s="6">
        <v>1059.5803000000001</v>
      </c>
      <c r="E19" s="6">
        <v>256</v>
      </c>
      <c r="F19" s="6">
        <v>16</v>
      </c>
      <c r="G19" s="6">
        <v>0</v>
      </c>
      <c r="H19" s="6">
        <v>0</v>
      </c>
      <c r="I19" s="6">
        <v>0</v>
      </c>
      <c r="J19" s="6">
        <v>272</v>
      </c>
      <c r="K19" s="6">
        <v>0</v>
      </c>
      <c r="L19" s="6">
        <v>0</v>
      </c>
      <c r="M19" s="6">
        <v>0</v>
      </c>
      <c r="N19" s="6">
        <v>272</v>
      </c>
      <c r="O19" s="6">
        <f t="shared" si="0"/>
        <v>95.25</v>
      </c>
      <c r="P19" s="6">
        <f t="shared" si="1"/>
        <v>190.5</v>
      </c>
      <c r="Q19" s="6">
        <f t="shared" si="5"/>
        <v>238.125</v>
      </c>
      <c r="T19" s="14"/>
      <c r="U19" s="15"/>
      <c r="V19" s="20"/>
      <c r="W19" s="12"/>
      <c r="X19" s="13"/>
    </row>
    <row r="20" spans="1:24" x14ac:dyDescent="0.25">
      <c r="A20" s="5" t="s">
        <v>22</v>
      </c>
      <c r="B20" s="6">
        <v>16</v>
      </c>
      <c r="C20" s="6">
        <v>64</v>
      </c>
      <c r="D20" s="6">
        <v>1099.6665</v>
      </c>
      <c r="E20" s="6">
        <v>253</v>
      </c>
      <c r="F20" s="6">
        <v>19</v>
      </c>
      <c r="G20" s="6">
        <v>0</v>
      </c>
      <c r="H20" s="6">
        <v>0</v>
      </c>
      <c r="I20" s="6">
        <v>0</v>
      </c>
      <c r="J20" s="6">
        <v>270</v>
      </c>
      <c r="K20" s="6">
        <v>2</v>
      </c>
      <c r="L20" s="6">
        <v>0</v>
      </c>
      <c r="M20" s="6">
        <v>0</v>
      </c>
      <c r="N20" s="6">
        <v>272</v>
      </c>
      <c r="O20" s="6">
        <f t="shared" si="0"/>
        <v>95.25</v>
      </c>
      <c r="P20" s="6">
        <f t="shared" si="1"/>
        <v>190.5</v>
      </c>
      <c r="Q20" s="6">
        <f t="shared" si="5"/>
        <v>238.125</v>
      </c>
      <c r="T20" s="14"/>
      <c r="U20" s="15"/>
      <c r="V20" s="20"/>
      <c r="W20" s="12"/>
      <c r="X20" s="13"/>
    </row>
    <row r="21" spans="1:24" x14ac:dyDescent="0.25">
      <c r="A21" s="5" t="s">
        <v>22</v>
      </c>
      <c r="B21" s="6">
        <v>17</v>
      </c>
      <c r="C21" s="6">
        <v>68</v>
      </c>
      <c r="D21" s="6">
        <v>1129.5334</v>
      </c>
      <c r="E21" s="6">
        <v>251</v>
      </c>
      <c r="F21" s="6">
        <v>21</v>
      </c>
      <c r="G21" s="6">
        <v>0</v>
      </c>
      <c r="H21" s="6">
        <v>0</v>
      </c>
      <c r="I21" s="6">
        <v>0</v>
      </c>
      <c r="J21" s="6">
        <v>269</v>
      </c>
      <c r="K21" s="6">
        <v>3</v>
      </c>
      <c r="L21" s="6">
        <v>0</v>
      </c>
      <c r="M21" s="6">
        <v>0</v>
      </c>
      <c r="N21" s="6">
        <v>272</v>
      </c>
      <c r="O21" s="6">
        <f t="shared" si="0"/>
        <v>95.25</v>
      </c>
      <c r="P21" s="6">
        <f t="shared" si="1"/>
        <v>190.5</v>
      </c>
      <c r="Q21" s="6">
        <f t="shared" si="5"/>
        <v>238.125</v>
      </c>
      <c r="T21" s="14"/>
      <c r="U21" s="15"/>
      <c r="V21" s="20"/>
      <c r="W21" s="12"/>
      <c r="X21" s="13"/>
    </row>
    <row r="22" spans="1:24" x14ac:dyDescent="0.25">
      <c r="A22" s="5" t="s">
        <v>22</v>
      </c>
      <c r="B22" s="6">
        <v>18</v>
      </c>
      <c r="C22" s="6">
        <v>72</v>
      </c>
      <c r="D22" s="6">
        <v>1156.2318</v>
      </c>
      <c r="E22" s="6">
        <v>247</v>
      </c>
      <c r="F22" s="6">
        <v>25</v>
      </c>
      <c r="G22" s="6">
        <v>0</v>
      </c>
      <c r="H22" s="6">
        <v>0</v>
      </c>
      <c r="I22" s="6">
        <v>0</v>
      </c>
      <c r="J22" s="6">
        <v>267</v>
      </c>
      <c r="K22" s="6">
        <v>5</v>
      </c>
      <c r="L22" s="6">
        <v>0</v>
      </c>
      <c r="M22" s="6">
        <v>0</v>
      </c>
      <c r="N22" s="6">
        <v>272</v>
      </c>
      <c r="O22" s="6">
        <f t="shared" si="0"/>
        <v>95.25</v>
      </c>
      <c r="P22" s="6">
        <f t="shared" si="1"/>
        <v>190.5</v>
      </c>
      <c r="Q22" s="6">
        <f t="shared" si="5"/>
        <v>238.125</v>
      </c>
      <c r="T22" s="14"/>
      <c r="U22" s="15"/>
      <c r="V22" s="20"/>
      <c r="W22" s="12"/>
      <c r="X22" s="13"/>
    </row>
    <row r="23" spans="1:24" x14ac:dyDescent="0.25">
      <c r="A23" s="5" t="s">
        <v>22</v>
      </c>
      <c r="B23" s="6">
        <v>19</v>
      </c>
      <c r="C23" s="6">
        <v>78.775000000000006</v>
      </c>
      <c r="D23" s="6">
        <v>1199.1030000000001</v>
      </c>
      <c r="E23" s="6">
        <v>241</v>
      </c>
      <c r="F23" s="6">
        <v>29</v>
      </c>
      <c r="G23" s="6">
        <v>0</v>
      </c>
      <c r="H23" s="6">
        <v>0</v>
      </c>
      <c r="I23" s="6">
        <v>2</v>
      </c>
      <c r="J23" s="6">
        <v>261</v>
      </c>
      <c r="K23" s="6">
        <v>11</v>
      </c>
      <c r="L23" s="6">
        <v>0</v>
      </c>
      <c r="M23" s="6">
        <v>0</v>
      </c>
      <c r="N23" s="6">
        <v>272</v>
      </c>
      <c r="O23" s="6">
        <f t="shared" si="0"/>
        <v>95.25</v>
      </c>
      <c r="P23" s="6">
        <f t="shared" si="1"/>
        <v>190.5</v>
      </c>
      <c r="Q23" s="6">
        <f t="shared" si="5"/>
        <v>238.125</v>
      </c>
      <c r="T23" s="14"/>
      <c r="U23" s="15"/>
      <c r="V23" s="20"/>
      <c r="W23" s="12"/>
      <c r="X23" s="13"/>
    </row>
    <row r="24" spans="1:24" x14ac:dyDescent="0.25">
      <c r="A24" s="5" t="s">
        <v>22</v>
      </c>
      <c r="B24" s="6">
        <v>20</v>
      </c>
      <c r="C24" s="6">
        <v>82.775000000000006</v>
      </c>
      <c r="D24" s="6">
        <v>1223.0526</v>
      </c>
      <c r="E24" s="6">
        <v>240</v>
      </c>
      <c r="F24" s="6">
        <v>29</v>
      </c>
      <c r="G24" s="6">
        <v>0</v>
      </c>
      <c r="H24" s="6">
        <v>0</v>
      </c>
      <c r="I24" s="6">
        <v>3</v>
      </c>
      <c r="J24" s="6">
        <v>260</v>
      </c>
      <c r="K24" s="6">
        <v>11</v>
      </c>
      <c r="L24" s="6">
        <v>1</v>
      </c>
      <c r="M24" s="6">
        <v>0</v>
      </c>
      <c r="N24" s="6">
        <v>272</v>
      </c>
      <c r="O24" s="6">
        <f t="shared" si="0"/>
        <v>95.25</v>
      </c>
      <c r="P24" s="6">
        <f t="shared" si="1"/>
        <v>190.5</v>
      </c>
      <c r="Q24" s="6">
        <f t="shared" si="5"/>
        <v>238.125</v>
      </c>
      <c r="T24" s="14"/>
      <c r="U24" s="15"/>
      <c r="V24" s="20"/>
      <c r="W24" s="12"/>
      <c r="X24" s="13"/>
    </row>
    <row r="25" spans="1:24" x14ac:dyDescent="0.25">
      <c r="A25" s="5" t="s">
        <v>22</v>
      </c>
      <c r="B25" s="6">
        <v>21</v>
      </c>
      <c r="C25" s="6">
        <v>86.775000000000006</v>
      </c>
      <c r="D25" s="6">
        <v>1242.4273000000001</v>
      </c>
      <c r="E25" s="6">
        <v>235</v>
      </c>
      <c r="F25" s="6">
        <v>34</v>
      </c>
      <c r="G25" s="6">
        <v>0</v>
      </c>
      <c r="H25" s="6">
        <v>0</v>
      </c>
      <c r="I25" s="6">
        <v>3</v>
      </c>
      <c r="J25" s="6">
        <v>257</v>
      </c>
      <c r="K25" s="6">
        <v>13</v>
      </c>
      <c r="L25" s="6">
        <v>2</v>
      </c>
      <c r="M25" s="6">
        <v>0</v>
      </c>
      <c r="N25" s="6">
        <v>272</v>
      </c>
      <c r="O25" s="6">
        <f t="shared" si="0"/>
        <v>95.25</v>
      </c>
      <c r="P25" s="6">
        <f t="shared" si="1"/>
        <v>190.5</v>
      </c>
      <c r="Q25" s="6">
        <f t="shared" si="5"/>
        <v>238.125</v>
      </c>
      <c r="T25" s="14"/>
      <c r="U25" s="15"/>
      <c r="V25" s="20"/>
      <c r="W25" s="12"/>
      <c r="X25" s="13"/>
    </row>
    <row r="26" spans="1:24" x14ac:dyDescent="0.25">
      <c r="A26" s="5" t="s">
        <v>22</v>
      </c>
      <c r="B26" s="6">
        <v>22</v>
      </c>
      <c r="C26" s="6">
        <v>90.775000000000006</v>
      </c>
      <c r="D26" s="6">
        <v>1257.4549</v>
      </c>
      <c r="E26" s="6">
        <v>233</v>
      </c>
      <c r="F26" s="6">
        <v>35</v>
      </c>
      <c r="G26" s="6">
        <v>0</v>
      </c>
      <c r="H26" s="6">
        <v>0</v>
      </c>
      <c r="I26" s="6">
        <v>4</v>
      </c>
      <c r="J26" s="6">
        <v>255</v>
      </c>
      <c r="K26" s="6">
        <v>15</v>
      </c>
      <c r="L26" s="6">
        <v>2</v>
      </c>
      <c r="M26" s="6">
        <v>0</v>
      </c>
      <c r="N26" s="6">
        <v>272</v>
      </c>
      <c r="O26" s="6">
        <f t="shared" si="0"/>
        <v>95.25</v>
      </c>
      <c r="P26" s="6">
        <f t="shared" si="1"/>
        <v>190.5</v>
      </c>
      <c r="Q26" s="6">
        <f t="shared" si="5"/>
        <v>238.125</v>
      </c>
      <c r="T26" s="14"/>
      <c r="U26" s="15"/>
      <c r="V26" s="20"/>
      <c r="W26" s="12"/>
      <c r="X26" s="13"/>
    </row>
    <row r="27" spans="1:24" x14ac:dyDescent="0.25">
      <c r="A27" s="5" t="s">
        <v>22</v>
      </c>
      <c r="B27" s="6">
        <v>23</v>
      </c>
      <c r="C27" s="6">
        <v>94.775000000000006</v>
      </c>
      <c r="D27" s="6">
        <v>1267.5608</v>
      </c>
      <c r="E27" s="6">
        <v>231</v>
      </c>
      <c r="F27" s="6">
        <v>35</v>
      </c>
      <c r="G27" s="6">
        <v>0</v>
      </c>
      <c r="H27" s="6">
        <v>0</v>
      </c>
      <c r="I27" s="6">
        <v>6</v>
      </c>
      <c r="J27" s="6">
        <v>251</v>
      </c>
      <c r="K27" s="6">
        <v>17</v>
      </c>
      <c r="L27" s="6">
        <v>4</v>
      </c>
      <c r="M27" s="6">
        <v>0</v>
      </c>
      <c r="N27" s="6">
        <v>272</v>
      </c>
      <c r="O27" s="6">
        <f t="shared" si="0"/>
        <v>95.25</v>
      </c>
      <c r="P27" s="6">
        <f t="shared" si="1"/>
        <v>190.5</v>
      </c>
      <c r="Q27" s="6">
        <f t="shared" si="5"/>
        <v>238.125</v>
      </c>
      <c r="T27" s="14"/>
      <c r="U27" s="15"/>
      <c r="V27" s="20"/>
      <c r="W27" s="12"/>
      <c r="X27" s="13"/>
    </row>
    <row r="28" spans="1:24" x14ac:dyDescent="0.25">
      <c r="A28" s="5" t="s">
        <v>22</v>
      </c>
      <c r="B28" s="6">
        <v>24</v>
      </c>
      <c r="C28" s="6">
        <v>98.775000000000006</v>
      </c>
      <c r="D28" s="6">
        <v>1273.7655999999999</v>
      </c>
      <c r="E28" s="6">
        <v>228</v>
      </c>
      <c r="F28" s="6">
        <v>35</v>
      </c>
      <c r="G28" s="6">
        <v>0</v>
      </c>
      <c r="H28" s="6">
        <v>0</v>
      </c>
      <c r="I28" s="6">
        <v>9</v>
      </c>
      <c r="J28" s="6">
        <v>250</v>
      </c>
      <c r="K28" s="6">
        <v>18</v>
      </c>
      <c r="L28" s="6">
        <v>4</v>
      </c>
      <c r="M28" s="6">
        <v>0</v>
      </c>
      <c r="N28" s="6">
        <v>272</v>
      </c>
      <c r="O28" s="6">
        <f t="shared" si="0"/>
        <v>95.25</v>
      </c>
      <c r="P28" s="6">
        <f t="shared" si="1"/>
        <v>190.5</v>
      </c>
      <c r="Q28" s="6">
        <f t="shared" si="5"/>
        <v>238.125</v>
      </c>
      <c r="T28" s="14"/>
      <c r="U28" s="15"/>
      <c r="V28" s="20"/>
      <c r="W28" s="12"/>
      <c r="X28" s="13"/>
    </row>
    <row r="29" spans="1:24" x14ac:dyDescent="0.25">
      <c r="A29" s="5" t="s">
        <v>22</v>
      </c>
      <c r="B29" s="6">
        <v>25</v>
      </c>
      <c r="C29" s="6">
        <v>102.77500000000001</v>
      </c>
      <c r="D29" s="6">
        <v>1274.8479</v>
      </c>
      <c r="E29" s="6">
        <v>228</v>
      </c>
      <c r="F29" s="6">
        <v>34</v>
      </c>
      <c r="G29" s="6">
        <v>0</v>
      </c>
      <c r="H29" s="6">
        <v>0</v>
      </c>
      <c r="I29" s="6">
        <v>10</v>
      </c>
      <c r="J29" s="6">
        <v>249</v>
      </c>
      <c r="K29" s="6">
        <v>16</v>
      </c>
      <c r="L29" s="6">
        <v>7</v>
      </c>
      <c r="M29" s="6">
        <v>0</v>
      </c>
      <c r="N29" s="6">
        <v>272</v>
      </c>
      <c r="O29" s="6">
        <f t="shared" si="0"/>
        <v>95.25</v>
      </c>
      <c r="P29" s="6">
        <f t="shared" si="1"/>
        <v>190.5</v>
      </c>
      <c r="Q29" s="6">
        <f t="shared" si="5"/>
        <v>238.125</v>
      </c>
      <c r="T29" s="14"/>
      <c r="U29" s="15"/>
      <c r="V29" s="20"/>
      <c r="W29" s="12"/>
      <c r="X29" s="13"/>
    </row>
    <row r="30" spans="1:24" x14ac:dyDescent="0.25">
      <c r="A30" s="5" t="s">
        <v>22</v>
      </c>
      <c r="B30" s="6">
        <v>26</v>
      </c>
      <c r="C30" s="6">
        <v>106.77500000000001</v>
      </c>
      <c r="D30" s="6">
        <v>1270.7311999999999</v>
      </c>
      <c r="E30" s="6">
        <v>228</v>
      </c>
      <c r="F30" s="6">
        <v>32</v>
      </c>
      <c r="G30" s="6">
        <v>0</v>
      </c>
      <c r="H30" s="6">
        <v>0</v>
      </c>
      <c r="I30" s="6">
        <v>12</v>
      </c>
      <c r="J30" s="6">
        <v>243</v>
      </c>
      <c r="K30" s="6">
        <v>20</v>
      </c>
      <c r="L30" s="6">
        <v>9</v>
      </c>
      <c r="M30" s="6">
        <v>0</v>
      </c>
      <c r="N30" s="6">
        <v>272</v>
      </c>
      <c r="O30" s="6">
        <f t="shared" si="0"/>
        <v>95.25</v>
      </c>
      <c r="P30" s="6">
        <f t="shared" si="1"/>
        <v>190.5</v>
      </c>
      <c r="Q30" s="6">
        <f t="shared" si="5"/>
        <v>238.125</v>
      </c>
      <c r="T30" s="14"/>
      <c r="U30" s="15"/>
      <c r="V30" s="20"/>
      <c r="W30" s="12"/>
      <c r="X30" s="13"/>
    </row>
    <row r="31" spans="1:24" x14ac:dyDescent="0.25">
      <c r="A31" s="5" t="s">
        <v>22</v>
      </c>
      <c r="B31" s="6">
        <v>27</v>
      </c>
      <c r="C31" s="6">
        <v>110.77500000000001</v>
      </c>
      <c r="D31" s="6">
        <v>1265.9358</v>
      </c>
      <c r="E31" s="6">
        <v>228</v>
      </c>
      <c r="F31" s="6">
        <v>31</v>
      </c>
      <c r="G31" s="6">
        <v>0</v>
      </c>
      <c r="H31" s="6">
        <v>0</v>
      </c>
      <c r="I31" s="6">
        <v>13</v>
      </c>
      <c r="J31" s="6">
        <v>239</v>
      </c>
      <c r="K31" s="6">
        <v>24</v>
      </c>
      <c r="L31" s="6">
        <v>9</v>
      </c>
      <c r="M31" s="6">
        <v>0</v>
      </c>
      <c r="N31" s="6">
        <v>272</v>
      </c>
      <c r="O31" s="6">
        <f t="shared" si="0"/>
        <v>95.25</v>
      </c>
      <c r="P31" s="6">
        <f t="shared" si="1"/>
        <v>190.5</v>
      </c>
      <c r="Q31" s="6">
        <f t="shared" si="5"/>
        <v>238.125</v>
      </c>
      <c r="T31" s="14"/>
      <c r="U31" s="15"/>
      <c r="V31" s="20"/>
      <c r="W31" s="12"/>
      <c r="X31" s="13"/>
    </row>
    <row r="32" spans="1:24" x14ac:dyDescent="0.25">
      <c r="A32" s="5" t="s">
        <v>22</v>
      </c>
      <c r="B32" s="6">
        <v>28</v>
      </c>
      <c r="C32" s="6">
        <v>114.77500000000001</v>
      </c>
      <c r="D32" s="6">
        <v>1259.8009</v>
      </c>
      <c r="E32" s="6">
        <v>227</v>
      </c>
      <c r="F32" s="6">
        <v>28</v>
      </c>
      <c r="G32" s="6">
        <v>0</v>
      </c>
      <c r="H32" s="6">
        <v>0</v>
      </c>
      <c r="I32" s="6">
        <v>17</v>
      </c>
      <c r="J32" s="6">
        <v>238</v>
      </c>
      <c r="K32" s="6">
        <v>23</v>
      </c>
      <c r="L32" s="6">
        <v>11</v>
      </c>
      <c r="M32" s="6">
        <v>0</v>
      </c>
      <c r="N32" s="6">
        <v>272</v>
      </c>
      <c r="O32" s="6">
        <f t="shared" si="0"/>
        <v>95.25</v>
      </c>
      <c r="P32" s="6">
        <f t="shared" si="1"/>
        <v>190.5</v>
      </c>
      <c r="Q32" s="6">
        <f t="shared" si="5"/>
        <v>238.125</v>
      </c>
      <c r="T32" s="14"/>
      <c r="U32" s="15"/>
      <c r="V32" s="20"/>
      <c r="W32" s="12"/>
      <c r="X32" s="13"/>
    </row>
    <row r="33" spans="1:24" x14ac:dyDescent="0.25">
      <c r="A33" s="5" t="s">
        <v>22</v>
      </c>
      <c r="B33" s="6">
        <v>29</v>
      </c>
      <c r="C33" s="6">
        <v>118.77500000000001</v>
      </c>
      <c r="D33" s="6">
        <v>1252.7958000000001</v>
      </c>
      <c r="E33" s="6">
        <v>227</v>
      </c>
      <c r="F33" s="6">
        <v>26</v>
      </c>
      <c r="G33" s="6">
        <v>0</v>
      </c>
      <c r="H33" s="6">
        <v>0</v>
      </c>
      <c r="I33" s="6">
        <v>19</v>
      </c>
      <c r="J33" s="6">
        <v>238</v>
      </c>
      <c r="K33" s="6">
        <v>22</v>
      </c>
      <c r="L33" s="6">
        <v>12</v>
      </c>
      <c r="M33" s="6">
        <v>0</v>
      </c>
      <c r="N33" s="6">
        <v>272</v>
      </c>
      <c r="O33" s="6">
        <f t="shared" si="0"/>
        <v>95.25</v>
      </c>
      <c r="P33" s="6">
        <f t="shared" si="1"/>
        <v>190.5</v>
      </c>
      <c r="Q33" s="6">
        <f t="shared" si="5"/>
        <v>238.125</v>
      </c>
      <c r="T33" s="14"/>
      <c r="U33" s="15"/>
      <c r="V33" s="20"/>
      <c r="W33" s="12"/>
      <c r="X33" s="13"/>
    </row>
    <row r="34" spans="1:24" x14ac:dyDescent="0.25">
      <c r="A34" s="5" t="s">
        <v>22</v>
      </c>
      <c r="B34" s="6">
        <v>30</v>
      </c>
      <c r="C34" s="6">
        <v>122.77500000000001</v>
      </c>
      <c r="D34" s="6">
        <v>1245.0028</v>
      </c>
      <c r="E34" s="6">
        <v>226</v>
      </c>
      <c r="F34" s="6">
        <v>25</v>
      </c>
      <c r="G34" s="6">
        <v>0</v>
      </c>
      <c r="H34" s="6">
        <v>0</v>
      </c>
      <c r="I34" s="6">
        <v>21</v>
      </c>
      <c r="J34" s="6">
        <v>236</v>
      </c>
      <c r="K34" s="6">
        <v>20</v>
      </c>
      <c r="L34" s="6">
        <v>16</v>
      </c>
      <c r="M34" s="6">
        <v>0</v>
      </c>
      <c r="N34" s="6">
        <v>272</v>
      </c>
      <c r="O34" s="6">
        <f t="shared" si="0"/>
        <v>95.25</v>
      </c>
      <c r="P34" s="6">
        <f t="shared" si="1"/>
        <v>190.5</v>
      </c>
      <c r="Q34" s="6">
        <f t="shared" si="5"/>
        <v>238.125</v>
      </c>
      <c r="T34" s="14"/>
      <c r="U34" s="15"/>
      <c r="V34" s="20"/>
      <c r="W34" s="12"/>
      <c r="X34" s="13"/>
    </row>
    <row r="35" spans="1:24" x14ac:dyDescent="0.25">
      <c r="A35" s="5" t="s">
        <v>22</v>
      </c>
      <c r="B35" s="6">
        <v>31</v>
      </c>
      <c r="C35" s="6">
        <v>130.08199999999999</v>
      </c>
      <c r="D35" s="6">
        <v>1228.0636</v>
      </c>
      <c r="E35" s="6">
        <v>226</v>
      </c>
      <c r="F35" s="6">
        <v>21</v>
      </c>
      <c r="G35" s="6">
        <v>0</v>
      </c>
      <c r="H35" s="6">
        <v>0</v>
      </c>
      <c r="I35" s="6">
        <v>25</v>
      </c>
      <c r="J35" s="6">
        <v>236</v>
      </c>
      <c r="K35" s="6">
        <v>16</v>
      </c>
      <c r="L35" s="6">
        <v>20</v>
      </c>
      <c r="M35" s="6">
        <v>0</v>
      </c>
      <c r="N35" s="6">
        <v>272</v>
      </c>
      <c r="O35" s="6">
        <f t="shared" si="0"/>
        <v>95.25</v>
      </c>
      <c r="P35" s="6">
        <f t="shared" si="1"/>
        <v>190.5</v>
      </c>
      <c r="Q35" s="6">
        <f t="shared" si="5"/>
        <v>238.125</v>
      </c>
      <c r="T35" s="14"/>
      <c r="U35" s="15"/>
      <c r="V35" s="20"/>
      <c r="W35" s="12"/>
      <c r="X35" s="13"/>
    </row>
    <row r="36" spans="1:24" x14ac:dyDescent="0.25">
      <c r="A36" s="5" t="s">
        <v>22</v>
      </c>
      <c r="B36" s="6">
        <v>32</v>
      </c>
      <c r="C36" s="6">
        <v>134.08199999999999</v>
      </c>
      <c r="D36" s="6">
        <v>1219.5133000000001</v>
      </c>
      <c r="E36" s="6">
        <v>226</v>
      </c>
      <c r="F36" s="6">
        <v>16</v>
      </c>
      <c r="G36" s="6">
        <v>0</v>
      </c>
      <c r="H36" s="6">
        <v>0</v>
      </c>
      <c r="I36" s="6">
        <v>30</v>
      </c>
      <c r="J36" s="6">
        <v>236</v>
      </c>
      <c r="K36" s="6">
        <v>15</v>
      </c>
      <c r="L36" s="6">
        <v>21</v>
      </c>
      <c r="M36" s="6">
        <v>0</v>
      </c>
      <c r="N36" s="6">
        <v>272</v>
      </c>
      <c r="O36" s="6">
        <f t="shared" si="0"/>
        <v>95.25</v>
      </c>
      <c r="P36" s="6">
        <f t="shared" si="1"/>
        <v>190.5</v>
      </c>
      <c r="Q36" s="6">
        <f t="shared" si="5"/>
        <v>238.125</v>
      </c>
      <c r="T36" s="14"/>
      <c r="U36" s="15"/>
      <c r="V36" s="20"/>
      <c r="W36" s="12"/>
      <c r="X36" s="13"/>
    </row>
    <row r="37" spans="1:24" ht="15" customHeight="1" x14ac:dyDescent="0.25">
      <c r="A37" s="5" t="s">
        <v>22</v>
      </c>
      <c r="B37" s="6">
        <v>33</v>
      </c>
      <c r="C37" s="6">
        <v>139.07499999999999</v>
      </c>
      <c r="D37" s="6">
        <v>1207.2019</v>
      </c>
      <c r="E37" s="6">
        <v>226</v>
      </c>
      <c r="F37" s="6">
        <v>14</v>
      </c>
      <c r="G37" s="6">
        <v>0</v>
      </c>
      <c r="H37" s="6">
        <v>0</v>
      </c>
      <c r="I37" s="6">
        <v>32</v>
      </c>
      <c r="J37" s="6">
        <v>235</v>
      </c>
      <c r="K37" s="6">
        <v>10</v>
      </c>
      <c r="L37" s="6">
        <v>25</v>
      </c>
      <c r="M37" s="6">
        <v>2</v>
      </c>
      <c r="N37" s="6">
        <v>272</v>
      </c>
      <c r="O37" s="6">
        <f t="shared" si="0"/>
        <v>95.25</v>
      </c>
      <c r="P37" s="6">
        <f t="shared" si="1"/>
        <v>190.5</v>
      </c>
      <c r="Q37" s="6">
        <f t="shared" si="5"/>
        <v>238.125</v>
      </c>
      <c r="T37" s="14"/>
      <c r="U37" s="15"/>
      <c r="V37" s="20"/>
      <c r="W37" s="12"/>
      <c r="X37" s="13"/>
    </row>
    <row r="38" spans="1:24" x14ac:dyDescent="0.25">
      <c r="A38" s="5" t="s">
        <v>22</v>
      </c>
      <c r="B38" s="6">
        <v>34</v>
      </c>
      <c r="C38" s="6">
        <v>143.07499999999999</v>
      </c>
      <c r="D38" s="6">
        <v>1198.1094000000001</v>
      </c>
      <c r="E38" s="6">
        <v>226</v>
      </c>
      <c r="F38" s="6">
        <v>13</v>
      </c>
      <c r="G38" s="6">
        <v>0</v>
      </c>
      <c r="H38" s="6">
        <v>0</v>
      </c>
      <c r="I38" s="6">
        <v>33</v>
      </c>
      <c r="J38" s="6">
        <v>235</v>
      </c>
      <c r="K38" s="6">
        <v>8</v>
      </c>
      <c r="L38" s="6">
        <v>26</v>
      </c>
      <c r="M38" s="6">
        <v>3</v>
      </c>
      <c r="N38" s="6">
        <v>272</v>
      </c>
      <c r="O38" s="6">
        <f t="shared" si="0"/>
        <v>95.25</v>
      </c>
      <c r="P38" s="6">
        <f t="shared" si="1"/>
        <v>190.5</v>
      </c>
      <c r="Q38" s="6">
        <f t="shared" si="5"/>
        <v>238.125</v>
      </c>
      <c r="T38" s="14"/>
      <c r="U38" s="15"/>
      <c r="V38" s="20"/>
      <c r="W38" s="12"/>
      <c r="X38" s="13"/>
    </row>
    <row r="39" spans="1:24" x14ac:dyDescent="0.25">
      <c r="A39" s="5" t="s">
        <v>22</v>
      </c>
      <c r="B39" s="6">
        <v>35</v>
      </c>
      <c r="C39" s="6">
        <v>147.07499999999999</v>
      </c>
      <c r="D39" s="6">
        <v>1189.3517999999999</v>
      </c>
      <c r="E39" s="6">
        <v>226</v>
      </c>
      <c r="F39" s="6">
        <v>11</v>
      </c>
      <c r="G39" s="6">
        <v>0</v>
      </c>
      <c r="H39" s="6">
        <v>0</v>
      </c>
      <c r="I39" s="6">
        <v>35</v>
      </c>
      <c r="J39" s="6">
        <v>235</v>
      </c>
      <c r="K39" s="6">
        <v>6</v>
      </c>
      <c r="L39" s="6">
        <v>27</v>
      </c>
      <c r="M39" s="6">
        <v>4</v>
      </c>
      <c r="N39" s="6">
        <v>272</v>
      </c>
      <c r="O39" s="6">
        <f t="shared" si="0"/>
        <v>95.25</v>
      </c>
      <c r="P39" s="6">
        <f t="shared" si="1"/>
        <v>190.5</v>
      </c>
      <c r="Q39" s="6">
        <f t="shared" si="5"/>
        <v>238.125</v>
      </c>
      <c r="T39" s="14"/>
      <c r="U39" s="15"/>
      <c r="V39" s="20"/>
      <c r="W39" s="12"/>
      <c r="X39" s="13"/>
    </row>
    <row r="40" spans="1:24" x14ac:dyDescent="0.25">
      <c r="A40" s="5" t="s">
        <v>22</v>
      </c>
      <c r="B40" s="6">
        <v>36</v>
      </c>
      <c r="C40" s="6">
        <v>151.07499999999999</v>
      </c>
      <c r="D40" s="6">
        <v>1179.7056</v>
      </c>
      <c r="E40" s="6">
        <v>226</v>
      </c>
      <c r="F40" s="6">
        <v>10</v>
      </c>
      <c r="G40" s="6">
        <v>0</v>
      </c>
      <c r="H40" s="6">
        <v>0</v>
      </c>
      <c r="I40" s="6">
        <v>36</v>
      </c>
      <c r="J40" s="6">
        <v>234</v>
      </c>
      <c r="K40" s="6">
        <v>5</v>
      </c>
      <c r="L40" s="6">
        <v>29</v>
      </c>
      <c r="M40" s="6">
        <v>4</v>
      </c>
      <c r="N40" s="6">
        <v>272</v>
      </c>
      <c r="O40" s="6">
        <f t="shared" si="0"/>
        <v>95.25</v>
      </c>
      <c r="P40" s="6">
        <f t="shared" si="1"/>
        <v>190.5</v>
      </c>
      <c r="Q40" s="6">
        <f t="shared" si="5"/>
        <v>238.125</v>
      </c>
      <c r="T40" s="14"/>
      <c r="U40" s="15"/>
      <c r="V40" s="20"/>
      <c r="W40" s="12"/>
      <c r="X40" s="13"/>
    </row>
    <row r="41" spans="1:24" x14ac:dyDescent="0.25">
      <c r="A41" s="5" t="s">
        <v>22</v>
      </c>
      <c r="B41" s="6">
        <v>37</v>
      </c>
      <c r="C41" s="6">
        <v>156.136</v>
      </c>
      <c r="D41" s="6">
        <v>1163.4160999999999</v>
      </c>
      <c r="E41" s="6">
        <v>226</v>
      </c>
      <c r="F41" s="6">
        <v>10</v>
      </c>
      <c r="G41" s="6">
        <v>0</v>
      </c>
      <c r="H41" s="6">
        <v>0</v>
      </c>
      <c r="I41" s="6">
        <v>36</v>
      </c>
      <c r="J41" s="6">
        <v>234</v>
      </c>
      <c r="K41" s="6">
        <v>4</v>
      </c>
      <c r="L41" s="6">
        <v>29</v>
      </c>
      <c r="M41" s="6">
        <v>5</v>
      </c>
      <c r="N41" s="6">
        <v>272</v>
      </c>
      <c r="O41" s="6">
        <f t="shared" si="0"/>
        <v>95.25</v>
      </c>
      <c r="P41" s="6">
        <f t="shared" si="1"/>
        <v>190.5</v>
      </c>
      <c r="Q41" s="6">
        <f t="shared" si="5"/>
        <v>238.125</v>
      </c>
      <c r="T41" s="14"/>
      <c r="U41" s="15"/>
      <c r="V41" s="20"/>
      <c r="W41" s="12"/>
      <c r="X41" s="13"/>
    </row>
    <row r="42" spans="1:24" x14ac:dyDescent="0.25">
      <c r="A42" s="5" t="s">
        <v>22</v>
      </c>
      <c r="B42" s="6">
        <v>38</v>
      </c>
      <c r="C42" s="6">
        <v>162.22499999999999</v>
      </c>
      <c r="D42" s="6">
        <v>1139.2899</v>
      </c>
      <c r="E42" s="6">
        <v>226</v>
      </c>
      <c r="F42" s="6">
        <v>9</v>
      </c>
      <c r="G42" s="6">
        <v>0</v>
      </c>
      <c r="H42" s="6">
        <v>0</v>
      </c>
      <c r="I42" s="6">
        <v>37</v>
      </c>
      <c r="J42" s="6">
        <v>234</v>
      </c>
      <c r="K42" s="6">
        <v>1</v>
      </c>
      <c r="L42" s="6">
        <v>28</v>
      </c>
      <c r="M42" s="6">
        <v>9</v>
      </c>
      <c r="N42" s="6">
        <v>272</v>
      </c>
      <c r="O42" s="6">
        <f t="shared" si="0"/>
        <v>95.25</v>
      </c>
      <c r="P42" s="6">
        <f t="shared" si="1"/>
        <v>190.5</v>
      </c>
      <c r="Q42" s="6">
        <f t="shared" si="5"/>
        <v>238.125</v>
      </c>
      <c r="T42" s="14"/>
      <c r="U42" s="15"/>
      <c r="V42" s="20"/>
      <c r="W42" s="12"/>
      <c r="X42" s="13"/>
    </row>
    <row r="43" spans="1:24" x14ac:dyDescent="0.25">
      <c r="A43" s="5" t="s">
        <v>22</v>
      </c>
      <c r="B43" s="6">
        <v>39</v>
      </c>
      <c r="C43" s="6">
        <v>166.22499999999999</v>
      </c>
      <c r="D43" s="6">
        <v>1121.5604000000001</v>
      </c>
      <c r="E43" s="6">
        <v>226</v>
      </c>
      <c r="F43" s="6">
        <v>9</v>
      </c>
      <c r="G43" s="6">
        <v>0</v>
      </c>
      <c r="H43" s="6">
        <v>0</v>
      </c>
      <c r="I43" s="6">
        <v>37</v>
      </c>
      <c r="J43" s="6">
        <v>234</v>
      </c>
      <c r="K43" s="6">
        <v>1</v>
      </c>
      <c r="L43" s="6">
        <v>27</v>
      </c>
      <c r="M43" s="6">
        <v>10</v>
      </c>
      <c r="N43" s="6">
        <v>272</v>
      </c>
      <c r="O43" s="6">
        <f t="shared" si="0"/>
        <v>95.25</v>
      </c>
      <c r="P43" s="6">
        <f t="shared" si="1"/>
        <v>190.5</v>
      </c>
      <c r="Q43" s="6">
        <f t="shared" si="5"/>
        <v>238.125</v>
      </c>
      <c r="T43" s="14"/>
      <c r="U43" s="15"/>
      <c r="V43" s="20"/>
      <c r="W43" s="12"/>
      <c r="X43" s="13"/>
    </row>
    <row r="44" spans="1:24" x14ac:dyDescent="0.25">
      <c r="A44" s="5" t="s">
        <v>22</v>
      </c>
      <c r="B44" s="6">
        <v>40</v>
      </c>
      <c r="C44" s="6">
        <v>173.04400000000001</v>
      </c>
      <c r="D44" s="6">
        <v>1086.6759</v>
      </c>
      <c r="E44" s="6">
        <v>226</v>
      </c>
      <c r="F44" s="6">
        <v>8</v>
      </c>
      <c r="G44" s="6">
        <v>0</v>
      </c>
      <c r="H44" s="6">
        <v>0</v>
      </c>
      <c r="I44" s="6">
        <v>38</v>
      </c>
      <c r="J44" s="6">
        <v>234</v>
      </c>
      <c r="K44" s="6">
        <v>1</v>
      </c>
      <c r="L44" s="6">
        <v>24</v>
      </c>
      <c r="M44" s="6">
        <v>13</v>
      </c>
      <c r="N44" s="6">
        <v>272</v>
      </c>
      <c r="O44" s="6">
        <f t="shared" si="0"/>
        <v>95.25</v>
      </c>
      <c r="P44" s="6">
        <f t="shared" si="1"/>
        <v>190.5</v>
      </c>
      <c r="Q44" s="6">
        <f t="shared" si="5"/>
        <v>238.125</v>
      </c>
      <c r="T44" s="14"/>
      <c r="U44" s="15"/>
      <c r="V44" s="20"/>
      <c r="W44" s="12"/>
      <c r="X44" s="13"/>
    </row>
    <row r="45" spans="1:24" x14ac:dyDescent="0.25">
      <c r="A45" s="5" t="s">
        <v>22</v>
      </c>
      <c r="B45" s="6">
        <v>41</v>
      </c>
      <c r="C45" s="6">
        <v>178.74799999999999</v>
      </c>
      <c r="D45" s="6">
        <v>1071.3440000000001</v>
      </c>
      <c r="E45" s="6">
        <v>226</v>
      </c>
      <c r="F45" s="6">
        <v>8</v>
      </c>
      <c r="G45" s="6">
        <v>0</v>
      </c>
      <c r="H45" s="6">
        <v>0</v>
      </c>
      <c r="I45" s="6">
        <v>38</v>
      </c>
      <c r="J45" s="6">
        <v>234</v>
      </c>
      <c r="K45" s="6">
        <v>1</v>
      </c>
      <c r="L45" s="6">
        <v>17</v>
      </c>
      <c r="M45" s="6">
        <v>20</v>
      </c>
      <c r="N45" s="6">
        <v>272</v>
      </c>
      <c r="O45" s="6">
        <f t="shared" si="0"/>
        <v>95.25</v>
      </c>
      <c r="P45" s="6">
        <f t="shared" si="1"/>
        <v>190.5</v>
      </c>
      <c r="Q45" s="6">
        <f t="shared" si="5"/>
        <v>238.125</v>
      </c>
    </row>
    <row r="46" spans="1:24" x14ac:dyDescent="0.25">
      <c r="A46" s="5" t="s">
        <v>22</v>
      </c>
      <c r="B46" s="6">
        <v>42</v>
      </c>
      <c r="C46" s="6">
        <v>182.74799999999999</v>
      </c>
      <c r="D46" s="6">
        <v>1063.1429000000001</v>
      </c>
      <c r="E46" s="6">
        <v>226</v>
      </c>
      <c r="F46" s="6">
        <v>8</v>
      </c>
      <c r="G46" s="6">
        <v>0</v>
      </c>
      <c r="H46" s="6">
        <v>0</v>
      </c>
      <c r="I46" s="6">
        <v>38</v>
      </c>
      <c r="J46" s="6">
        <v>234</v>
      </c>
      <c r="K46" s="6">
        <v>0</v>
      </c>
      <c r="L46" s="6">
        <v>16</v>
      </c>
      <c r="M46" s="6">
        <v>22</v>
      </c>
      <c r="N46" s="6">
        <v>272</v>
      </c>
      <c r="O46" s="6">
        <f t="shared" si="0"/>
        <v>95.25</v>
      </c>
      <c r="P46" s="6">
        <f t="shared" si="1"/>
        <v>190.5</v>
      </c>
      <c r="Q46" s="6">
        <f t="shared" si="5"/>
        <v>238.125</v>
      </c>
      <c r="T46" s="3"/>
      <c r="U46" s="21"/>
      <c r="V46" s="22"/>
      <c r="W46" s="23"/>
      <c r="X46" s="24"/>
    </row>
    <row r="47" spans="1:24" x14ac:dyDescent="0.25">
      <c r="A47" s="5" t="s">
        <v>22</v>
      </c>
      <c r="B47" s="6">
        <v>43</v>
      </c>
      <c r="C47" s="6">
        <v>186.74799999999999</v>
      </c>
      <c r="D47" s="6">
        <v>1057.6221</v>
      </c>
      <c r="E47" s="6">
        <v>226</v>
      </c>
      <c r="F47" s="6">
        <v>8</v>
      </c>
      <c r="G47" s="6">
        <v>0</v>
      </c>
      <c r="H47" s="6">
        <v>0</v>
      </c>
      <c r="I47" s="6">
        <v>38</v>
      </c>
      <c r="J47" s="6">
        <v>234</v>
      </c>
      <c r="K47" s="6">
        <v>0</v>
      </c>
      <c r="L47" s="6">
        <v>14</v>
      </c>
      <c r="M47" s="6">
        <v>24</v>
      </c>
      <c r="N47" s="6">
        <v>272</v>
      </c>
      <c r="O47" s="6">
        <f t="shared" si="0"/>
        <v>95.25</v>
      </c>
      <c r="P47" s="6">
        <f t="shared" si="1"/>
        <v>190.5</v>
      </c>
      <c r="Q47" s="6">
        <f t="shared" si="5"/>
        <v>238.125</v>
      </c>
      <c r="T47" s="3"/>
      <c r="U47" s="21"/>
      <c r="V47" s="22"/>
      <c r="W47" s="23"/>
      <c r="X47" s="24"/>
    </row>
    <row r="48" spans="1:24" x14ac:dyDescent="0.2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U48" s="2"/>
      <c r="V48" s="2"/>
    </row>
    <row r="52" spans="2:14" ht="14.4" x14ac:dyDescent="0.25">
      <c r="B52" s="25">
        <v>0</v>
      </c>
      <c r="C52" s="25">
        <v>0</v>
      </c>
      <c r="D52" s="25">
        <v>0</v>
      </c>
      <c r="E52" s="25">
        <v>602</v>
      </c>
      <c r="F52" s="25">
        <v>0</v>
      </c>
      <c r="G52" s="25">
        <v>0</v>
      </c>
      <c r="H52" s="25">
        <v>0</v>
      </c>
      <c r="I52" s="25">
        <v>0</v>
      </c>
      <c r="J52" s="25">
        <v>602</v>
      </c>
      <c r="K52" s="25">
        <v>0</v>
      </c>
      <c r="L52" s="25">
        <v>0</v>
      </c>
      <c r="M52" s="25">
        <v>0</v>
      </c>
      <c r="N52" s="25">
        <v>602</v>
      </c>
    </row>
    <row r="53" spans="2:14" ht="14.4" x14ac:dyDescent="0.25">
      <c r="B53" s="25">
        <v>1</v>
      </c>
      <c r="C53" s="25">
        <v>67.031000000000006</v>
      </c>
      <c r="D53" s="25">
        <v>2333.5500000000002</v>
      </c>
      <c r="E53" s="25">
        <v>601</v>
      </c>
      <c r="F53" s="25">
        <v>1</v>
      </c>
      <c r="G53" s="25">
        <v>0</v>
      </c>
      <c r="H53" s="25">
        <v>0</v>
      </c>
      <c r="I53" s="25">
        <v>0</v>
      </c>
      <c r="J53" s="25">
        <v>602</v>
      </c>
      <c r="K53" s="25">
        <v>0</v>
      </c>
      <c r="L53" s="25">
        <v>0</v>
      </c>
      <c r="M53" s="25">
        <v>0</v>
      </c>
      <c r="N53" s="25">
        <v>602</v>
      </c>
    </row>
    <row r="54" spans="2:14" ht="14.4" x14ac:dyDescent="0.25">
      <c r="B54" s="25">
        <v>2</v>
      </c>
      <c r="C54" s="25">
        <v>136.874</v>
      </c>
      <c r="D54" s="25">
        <v>4283.6117999999997</v>
      </c>
      <c r="E54" s="25">
        <v>540</v>
      </c>
      <c r="F54" s="25">
        <v>62</v>
      </c>
      <c r="G54" s="25">
        <v>0</v>
      </c>
      <c r="H54" s="25">
        <v>0</v>
      </c>
      <c r="I54" s="25">
        <v>0</v>
      </c>
      <c r="J54" s="25">
        <v>581</v>
      </c>
      <c r="K54" s="25">
        <v>14</v>
      </c>
      <c r="L54" s="25">
        <v>0</v>
      </c>
      <c r="M54" s="25">
        <v>7</v>
      </c>
      <c r="N54" s="25">
        <v>602</v>
      </c>
    </row>
    <row r="55" spans="2:14" ht="14.4" x14ac:dyDescent="0.25">
      <c r="B55" s="25">
        <v>3</v>
      </c>
      <c r="C55" s="25">
        <v>216.18299999999999</v>
      </c>
      <c r="D55" s="25">
        <v>5465.9395999999997</v>
      </c>
      <c r="E55" s="25">
        <v>481</v>
      </c>
      <c r="F55" s="25">
        <v>121</v>
      </c>
      <c r="G55" s="25">
        <v>0</v>
      </c>
      <c r="H55" s="25">
        <v>0</v>
      </c>
      <c r="I55" s="25">
        <v>0</v>
      </c>
      <c r="J55" s="25">
        <v>544</v>
      </c>
      <c r="K55" s="25">
        <v>49</v>
      </c>
      <c r="L55" s="25">
        <v>0</v>
      </c>
      <c r="M55" s="25">
        <v>9</v>
      </c>
      <c r="N55" s="25">
        <v>602</v>
      </c>
    </row>
    <row r="56" spans="2:14" ht="14.4" x14ac:dyDescent="0.25">
      <c r="B56" s="25">
        <v>4</v>
      </c>
      <c r="C56" s="25">
        <v>260.673</v>
      </c>
      <c r="D56" s="25">
        <v>5962.5897000000004</v>
      </c>
      <c r="E56" s="25">
        <v>431</v>
      </c>
      <c r="F56" s="25">
        <v>170</v>
      </c>
      <c r="G56" s="25">
        <v>1</v>
      </c>
      <c r="H56" s="25">
        <v>0</v>
      </c>
      <c r="I56" s="25">
        <v>0</v>
      </c>
      <c r="J56" s="25">
        <v>527</v>
      </c>
      <c r="K56" s="25">
        <v>58</v>
      </c>
      <c r="L56" s="25">
        <v>4</v>
      </c>
      <c r="M56" s="25">
        <v>13</v>
      </c>
      <c r="N56" s="25">
        <v>602</v>
      </c>
    </row>
    <row r="57" spans="2:14" ht="14.4" x14ac:dyDescent="0.25">
      <c r="B57" s="25">
        <v>5</v>
      </c>
      <c r="C57" s="25">
        <v>260.68099999999998</v>
      </c>
      <c r="D57" s="25">
        <v>5924.8256000000001</v>
      </c>
      <c r="E57" s="25">
        <v>430</v>
      </c>
      <c r="F57" s="25">
        <v>171</v>
      </c>
      <c r="G57" s="25">
        <v>0</v>
      </c>
      <c r="H57" s="25">
        <v>1</v>
      </c>
      <c r="I57" s="25">
        <v>0</v>
      </c>
      <c r="J57" s="25">
        <v>525</v>
      </c>
      <c r="K57" s="25">
        <v>58</v>
      </c>
      <c r="L57" s="25">
        <v>5</v>
      </c>
      <c r="M57" s="25">
        <v>14</v>
      </c>
      <c r="N57" s="25">
        <v>602</v>
      </c>
    </row>
    <row r="58" spans="2:14" ht="14.4" x14ac:dyDescent="0.25">
      <c r="B58" s="25">
        <v>6</v>
      </c>
      <c r="C58" s="25">
        <v>263.62</v>
      </c>
      <c r="D58" s="25">
        <v>5977.1306000000004</v>
      </c>
      <c r="E58" s="25">
        <v>429</v>
      </c>
      <c r="F58" s="25">
        <v>171</v>
      </c>
      <c r="G58" s="25">
        <v>1</v>
      </c>
      <c r="H58" s="25">
        <v>1</v>
      </c>
      <c r="I58" s="25">
        <v>0</v>
      </c>
      <c r="J58" s="25">
        <v>525</v>
      </c>
      <c r="K58" s="25">
        <v>57</v>
      </c>
      <c r="L58" s="25">
        <v>5</v>
      </c>
      <c r="M58" s="25">
        <v>15</v>
      </c>
      <c r="N58" s="25">
        <v>602</v>
      </c>
    </row>
    <row r="59" spans="2:14" ht="14.4" x14ac:dyDescent="0.25">
      <c r="B59" s="25">
        <v>7</v>
      </c>
      <c r="C59" s="25">
        <v>240.66800000000001</v>
      </c>
      <c r="D59" s="25">
        <v>5179.8064999999997</v>
      </c>
      <c r="E59" s="25">
        <v>429</v>
      </c>
      <c r="F59" s="25">
        <v>171</v>
      </c>
      <c r="G59" s="25">
        <v>1</v>
      </c>
      <c r="H59" s="25">
        <v>1</v>
      </c>
      <c r="I59" s="25">
        <v>0</v>
      </c>
      <c r="J59" s="25">
        <v>525</v>
      </c>
      <c r="K59" s="25">
        <v>57</v>
      </c>
      <c r="L59" s="25">
        <v>5</v>
      </c>
      <c r="M59" s="25">
        <v>15</v>
      </c>
      <c r="N59" s="25">
        <v>602</v>
      </c>
    </row>
  </sheetData>
  <mergeCells count="4">
    <mergeCell ref="A1:N1"/>
    <mergeCell ref="O1:Q2"/>
    <mergeCell ref="T3:X3"/>
    <mergeCell ref="A48:Q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PushOverCurve (X)</vt:lpstr>
      <vt:lpstr>PushOverCurve (Y)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 Roshan</dc:creator>
  <cp:lastModifiedBy>prateek pandit</cp:lastModifiedBy>
  <dcterms:created xsi:type="dcterms:W3CDTF">2020-07-27T15:48:08Z</dcterms:created>
  <dcterms:modified xsi:type="dcterms:W3CDTF">2023-05-14T08:24:47Z</dcterms:modified>
</cp:coreProperties>
</file>